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itan.denshi.numazu-ct.ac.jp\mirs1503\rept\num0006a\"/>
    </mc:Choice>
  </mc:AlternateContent>
  <bookViews>
    <workbookView xWindow="0" yWindow="0" windowWidth="28800" windowHeight="12450" activeTab="1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K4" i="2" l="1"/>
  <c r="K9" i="2"/>
  <c r="B3" i="2"/>
  <c r="B4" i="2"/>
  <c r="B5" i="2"/>
  <c r="B6" i="2"/>
  <c r="B7" i="2"/>
  <c r="B9" i="2"/>
  <c r="A3" i="2"/>
  <c r="D3" i="2"/>
  <c r="E3" i="2"/>
  <c r="F3" i="2"/>
  <c r="G3" i="2"/>
  <c r="H3" i="2"/>
  <c r="I3" i="2"/>
  <c r="J3" i="2"/>
  <c r="A4" i="2"/>
  <c r="C4" i="2"/>
  <c r="D4" i="2"/>
  <c r="E4" i="2"/>
  <c r="F4" i="2"/>
  <c r="G4" i="2"/>
  <c r="H4" i="2"/>
  <c r="I4" i="2"/>
  <c r="J4" i="2"/>
  <c r="A5" i="2"/>
  <c r="C5" i="2"/>
  <c r="K5" i="2" s="1"/>
  <c r="D5" i="2"/>
  <c r="E5" i="2"/>
  <c r="F5" i="2"/>
  <c r="G5" i="2"/>
  <c r="H5" i="2"/>
  <c r="I5" i="2"/>
  <c r="J5" i="2"/>
  <c r="A6" i="2"/>
  <c r="C6" i="2"/>
  <c r="D6" i="2"/>
  <c r="E6" i="2"/>
  <c r="G6" i="2"/>
  <c r="H6" i="2"/>
  <c r="I6" i="2"/>
  <c r="J6" i="2"/>
  <c r="A7" i="2"/>
  <c r="C7" i="2"/>
  <c r="K7" i="2" s="1"/>
  <c r="D7" i="2"/>
  <c r="E7" i="2"/>
  <c r="F7" i="2"/>
  <c r="G7" i="2"/>
  <c r="H7" i="2"/>
  <c r="I7" i="2"/>
  <c r="J7" i="2"/>
  <c r="A8" i="2"/>
  <c r="F8" i="2"/>
  <c r="G8" i="2"/>
  <c r="I8" i="2"/>
  <c r="A9" i="2"/>
  <c r="C9" i="2"/>
  <c r="D9" i="2"/>
  <c r="E9" i="2"/>
  <c r="F9" i="2"/>
  <c r="G9" i="2"/>
  <c r="H9" i="2"/>
  <c r="I9" i="2"/>
  <c r="J9" i="2"/>
  <c r="A10" i="2"/>
  <c r="I34" i="1"/>
  <c r="H10" i="2" s="1"/>
  <c r="J34" i="1"/>
  <c r="I10" i="2" s="1"/>
  <c r="D27" i="1"/>
  <c r="C3" i="2" s="1"/>
  <c r="K3" i="2" s="1"/>
  <c r="E27" i="1"/>
  <c r="F27" i="1"/>
  <c r="G27" i="1"/>
  <c r="H27" i="1"/>
  <c r="I27" i="1"/>
  <c r="J27" i="1"/>
  <c r="K27" i="1"/>
  <c r="D28" i="1"/>
  <c r="E28" i="1"/>
  <c r="F28" i="1"/>
  <c r="G28" i="1"/>
  <c r="H28" i="1"/>
  <c r="I28" i="1"/>
  <c r="J28" i="1"/>
  <c r="K28" i="1"/>
  <c r="E29" i="1"/>
  <c r="F29" i="1"/>
  <c r="G29" i="1"/>
  <c r="H29" i="1"/>
  <c r="I29" i="1"/>
  <c r="J29" i="1"/>
  <c r="K29" i="1"/>
  <c r="D30" i="1"/>
  <c r="E30" i="1"/>
  <c r="F30" i="1"/>
  <c r="G30" i="1"/>
  <c r="F6" i="2" s="1"/>
  <c r="H30" i="1"/>
  <c r="I30" i="1"/>
  <c r="J30" i="1"/>
  <c r="K30" i="1"/>
  <c r="D31" i="1"/>
  <c r="E31" i="1"/>
  <c r="F31" i="1"/>
  <c r="G31" i="1"/>
  <c r="H31" i="1"/>
  <c r="I31" i="1"/>
  <c r="J31" i="1"/>
  <c r="K31" i="1"/>
  <c r="D32" i="1"/>
  <c r="C8" i="2" s="1"/>
  <c r="E32" i="1"/>
  <c r="D8" i="2" s="1"/>
  <c r="F32" i="1"/>
  <c r="E8" i="2" s="1"/>
  <c r="G32" i="1"/>
  <c r="H32" i="1"/>
  <c r="I32" i="1"/>
  <c r="H8" i="2" s="1"/>
  <c r="J32" i="1"/>
  <c r="K32" i="1"/>
  <c r="K34" i="1" s="1"/>
  <c r="J10" i="2" s="1"/>
  <c r="C32" i="1"/>
  <c r="C34" i="1" s="1"/>
  <c r="B10" i="2" s="1"/>
  <c r="C31" i="1"/>
  <c r="C30" i="1"/>
  <c r="C28" i="1"/>
  <c r="C29" i="1"/>
  <c r="C27" i="1"/>
  <c r="K6" i="2" l="1"/>
  <c r="G34" i="1"/>
  <c r="F10" i="2" s="1"/>
  <c r="F34" i="1"/>
  <c r="E10" i="2" s="1"/>
  <c r="E34" i="1"/>
  <c r="D10" i="2" s="1"/>
  <c r="B8" i="2"/>
  <c r="K8" i="2" s="1"/>
  <c r="J8" i="2"/>
  <c r="D34" i="1"/>
  <c r="C10" i="2" s="1"/>
  <c r="H34" i="1"/>
  <c r="G10" i="2" s="1"/>
  <c r="D24" i="1"/>
  <c r="E24" i="1"/>
  <c r="F24" i="1"/>
  <c r="G24" i="1"/>
  <c r="H24" i="1"/>
  <c r="I24" i="1"/>
  <c r="J24" i="1"/>
  <c r="K24" i="1"/>
  <c r="C24" i="1"/>
  <c r="K10" i="2" l="1"/>
</calcChain>
</file>

<file path=xl/sharedStrings.xml><?xml version="1.0" encoding="utf-8"?>
<sst xmlns="http://schemas.openxmlformats.org/spreadsheetml/2006/main" count="47" uniqueCount="39">
  <si>
    <t>遠藤幸一郎</t>
  </si>
  <si>
    <t>山田怜央</t>
  </si>
  <si>
    <t>天野南月</t>
    <phoneticPr fontId="1"/>
  </si>
  <si>
    <t>遠藤真哉</t>
    <rPh sb="0" eb="2">
      <t>エンドウ</t>
    </rPh>
    <phoneticPr fontId="1"/>
  </si>
  <si>
    <t>大場春佳</t>
    <phoneticPr fontId="1"/>
  </si>
  <si>
    <t>菊澤雅哉</t>
    <phoneticPr fontId="1"/>
  </si>
  <si>
    <t>菊地祐太</t>
    <phoneticPr fontId="1"/>
  </si>
  <si>
    <t>田中宏明</t>
    <phoneticPr fontId="1"/>
  </si>
  <si>
    <t>01:ミーティング</t>
  </si>
  <si>
    <t>02:ドキュメントレビュー</t>
  </si>
  <si>
    <t>03:ドキュメント整備</t>
  </si>
  <si>
    <r>
      <t>10:MIRS</t>
    </r>
    <r>
      <rPr>
        <sz val="9"/>
        <color rgb="FF444444"/>
        <rFont val="ＭＳ Ｐゴシック"/>
        <family val="3"/>
        <charset val="128"/>
      </rPr>
      <t>解体</t>
    </r>
    <phoneticPr fontId="1"/>
  </si>
  <si>
    <t>11:標準部品製造・試験</t>
  </si>
  <si>
    <t>12:標準機機能試験</t>
  </si>
  <si>
    <t>13:デモ競技プログラム開発</t>
  </si>
  <si>
    <t>14:標準機統合試験</t>
  </si>
  <si>
    <t>20:技術調査</t>
  </si>
  <si>
    <t>21:システム提案、開発計画立案</t>
  </si>
  <si>
    <t>22:システム基本設計</t>
  </si>
  <si>
    <t>23:システム統合試験</t>
  </si>
  <si>
    <r>
      <t>30:</t>
    </r>
    <r>
      <rPr>
        <sz val="9"/>
        <color rgb="FF444444"/>
        <rFont val="ＭＳ Ｐゴシック"/>
        <family val="3"/>
        <charset val="128"/>
      </rPr>
      <t>メカ詳細設計</t>
    </r>
    <rPh sb="8" eb="9">
      <t>ケイ</t>
    </rPh>
    <phoneticPr fontId="1"/>
  </si>
  <si>
    <t>31:エレキ詳細設計</t>
  </si>
  <si>
    <t>32:ソフト詳細設計</t>
  </si>
  <si>
    <t>40:メカ製造・試験</t>
  </si>
  <si>
    <t>41-エレキ製造・試験</t>
  </si>
  <si>
    <t>42-ソフト実装・試験</t>
  </si>
  <si>
    <t>50:競技会システム開発</t>
  </si>
  <si>
    <r>
      <t>51:</t>
    </r>
    <r>
      <rPr>
        <sz val="9"/>
        <color rgb="FF444444"/>
        <rFont val="ＭＳ Ｐゴシック"/>
        <family val="3"/>
        <charset val="128"/>
      </rPr>
      <t>怪盗機開発</t>
    </r>
    <phoneticPr fontId="1"/>
  </si>
  <si>
    <t>52:競技会準備</t>
  </si>
  <si>
    <t>0:その他</t>
  </si>
  <si>
    <t>飯塚直紀</t>
    <phoneticPr fontId="1"/>
  </si>
  <si>
    <t>エレキ</t>
    <phoneticPr fontId="1"/>
  </si>
  <si>
    <t>メカ</t>
    <phoneticPr fontId="1"/>
  </si>
  <si>
    <t>ソフト</t>
    <phoneticPr fontId="1"/>
  </si>
  <si>
    <t>前期デモ競技会まで</t>
    <rPh sb="0" eb="2">
      <t>ゼンキ</t>
    </rPh>
    <rPh sb="4" eb="6">
      <t>キョウギ</t>
    </rPh>
    <rPh sb="6" eb="7">
      <t>カイ</t>
    </rPh>
    <phoneticPr fontId="1"/>
  </si>
  <si>
    <t>その他（ドキュメント関係）</t>
    <rPh sb="2" eb="3">
      <t>タ</t>
    </rPh>
    <rPh sb="10" eb="12">
      <t>カンケイ</t>
    </rPh>
    <phoneticPr fontId="1"/>
  </si>
  <si>
    <t>その他（システム提案・競技会関係）</t>
    <rPh sb="2" eb="3">
      <t>タ</t>
    </rPh>
    <rPh sb="8" eb="10">
      <t>テイアン</t>
    </rPh>
    <rPh sb="11" eb="14">
      <t>キョウギカイ</t>
    </rPh>
    <rPh sb="14" eb="16">
      <t>カンケイ</t>
    </rPh>
    <phoneticPr fontId="1"/>
  </si>
  <si>
    <t>班員合計</t>
    <rPh sb="0" eb="2">
      <t>ハンイン</t>
    </rPh>
    <rPh sb="2" eb="4">
      <t>ゴウケイ</t>
    </rPh>
    <phoneticPr fontId="1"/>
  </si>
  <si>
    <t>菊澤雅哉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</si>
</sst>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rgb="FF444444"/>
      <name val="Verdana"/>
      <family val="2"/>
    </font>
    <font>
      <sz val="9"/>
      <color rgb="FF44444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aseline="0"/>
              <a:t>大場春佳 </a:t>
            </a:r>
            <a:r>
              <a:rPr lang="ja-JP"/>
              <a:t>合計</a:t>
            </a:r>
            <a:r>
              <a:rPr lang="en-US" altLang="ja-JP"/>
              <a:t>   283.6[h]</a:t>
            </a:r>
            <a:r>
              <a:rPr lang="ja-JP"/>
              <a:t> </a:t>
            </a:r>
          </a:p>
        </c:rich>
      </c:tx>
      <c:layout>
        <c:manualLayout>
          <c:xMode val="edge"/>
          <c:yMode val="edge"/>
          <c:x val="0.30489892927325829"/>
          <c:y val="1.814058525051386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5"/>
          <c:order val="5"/>
          <c:tx>
            <c:strRef>
              <c:f>Sheet2!$F$1</c:f>
              <c:strCache>
                <c:ptCount val="1"/>
                <c:pt idx="0">
                  <c:v>大場春佳</c:v>
                </c:pt>
              </c:strCache>
              <c:extLst xmlns:c15="http://schemas.microsoft.com/office/drawing/2012/chart"/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dLbl>
              <c:idx val="1"/>
              <c:delete val="1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delete val="1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60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</c:ext>
            </c:extLst>
          </c:dLbls>
          <c:cat>
            <c:strRef>
              <c:f>Sheet2!$A$3:$A$8</c:f>
              <c:strCache>
                <c:ptCount val="6"/>
                <c:pt idx="0">
                  <c:v>前期デモ競技会まで</c:v>
                </c:pt>
                <c:pt idx="1">
                  <c:v>メカ</c:v>
                </c:pt>
                <c:pt idx="2">
                  <c:v>エレキ</c:v>
                </c:pt>
                <c:pt idx="3">
                  <c:v>ソフト</c:v>
                </c:pt>
                <c:pt idx="4">
                  <c:v>その他（ドキュメント関係）</c:v>
                </c:pt>
                <c:pt idx="5">
                  <c:v>その他（システム提案・競技会関係）</c:v>
                </c:pt>
              </c:strCache>
              <c:extLst xmlns:c15="http://schemas.microsoft.com/office/drawing/2012/chart"/>
            </c:strRef>
          </c:cat>
          <c:val>
            <c:numRef>
              <c:f>Sheet2!$F$3:$F$8</c:f>
              <c:numCache>
                <c:formatCode>General</c:formatCode>
                <c:ptCount val="6"/>
                <c:pt idx="0">
                  <c:v>95.800000000000011</c:v>
                </c:pt>
                <c:pt idx="1">
                  <c:v>0</c:v>
                </c:pt>
                <c:pt idx="2">
                  <c:v>0</c:v>
                </c:pt>
                <c:pt idx="3">
                  <c:v>30.1</c:v>
                </c:pt>
                <c:pt idx="4">
                  <c:v>30.2</c:v>
                </c:pt>
                <c:pt idx="5">
                  <c:v>127.5</c:v>
                </c:pt>
              </c:numCache>
              <c:extLst xmlns:c15="http://schemas.microsoft.com/office/drawing/2012/chart"/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Sheet2!$K$1</c15:sqref>
                        </c15:formulaRef>
                      </c:ext>
                    </c:extLst>
                    <c:strCache>
                      <c:ptCount val="1"/>
                      <c:pt idx="0">
                        <c:v>班員合計</c:v>
                      </c:pt>
                    </c:strCache>
                  </c:strRef>
                </c:tx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dPt>
                <c:dPt>
                  <c:idx val="4"/>
                  <c:bubble3D val="0"/>
                  <c:spPr>
                    <a:gradFill rotWithShape="1">
                      <a:gsLst>
                        <a:gs pos="0">
                          <a:schemeClr val="accent5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5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5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dPt>
                <c:dPt>
                  <c:idx val="5"/>
                  <c:bubble3D val="0"/>
                  <c:spPr>
                    <a:gradFill rotWithShape="1">
                      <a:gsLst>
                        <a:gs pos="0">
                          <a:schemeClr val="accent6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6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6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4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>
                      <c15:layout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Sheet2!$A$3:$A$8</c15:sqref>
                        </c15:formulaRef>
                      </c:ext>
                    </c:extLst>
                    <c:strCache>
                      <c:ptCount val="6"/>
                      <c:pt idx="0">
                        <c:v>前期デモ競技会まで</c:v>
                      </c:pt>
                      <c:pt idx="1">
                        <c:v>メカ</c:v>
                      </c:pt>
                      <c:pt idx="2">
                        <c:v>エレキ</c:v>
                      </c:pt>
                      <c:pt idx="3">
                        <c:v>ソフト</c:v>
                      </c:pt>
                      <c:pt idx="4">
                        <c:v>その他（ドキュメント関係）</c:v>
                      </c:pt>
                      <c:pt idx="5">
                        <c:v>その他（システム提案・競技会関係）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Sheet2!$K$3:$K$8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571.04999999999995</c:v>
                      </c:pt>
                      <c:pt idx="1">
                        <c:v>70.8</c:v>
                      </c:pt>
                      <c:pt idx="2">
                        <c:v>138.5</c:v>
                      </c:pt>
                      <c:pt idx="3">
                        <c:v>182.1</c:v>
                      </c:pt>
                      <c:pt idx="4">
                        <c:v>627.75</c:v>
                      </c:pt>
                      <c:pt idx="5">
                        <c:v>640.5</c:v>
                      </c:pt>
                    </c:numCache>
                  </c:numRef>
                </c:val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Sheet2!$B$1</c15:sqref>
                        </c15:formulaRef>
                      </c:ext>
                    </c:extLst>
                    <c:strCache>
                      <c:ptCount val="1"/>
                      <c:pt idx="0">
                        <c:v>天野南月</c:v>
                      </c:pt>
                    </c:strCache>
                  </c:strRef>
                </c:tx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dPt>
                <c:dPt>
                  <c:idx val="4"/>
                  <c:bubble3D val="0"/>
                  <c:spPr>
                    <a:gradFill rotWithShape="1">
                      <a:gsLst>
                        <a:gs pos="0">
                          <a:schemeClr val="accent5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5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5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dPt>
                <c:dPt>
                  <c:idx val="5"/>
                  <c:bubble3D val="0"/>
                  <c:spPr>
                    <a:gradFill rotWithShape="1">
                      <a:gsLst>
                        <a:gs pos="0">
                          <a:schemeClr val="accent6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6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6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dPt>
                <c:dLbls>
                  <c:dLbl>
                    <c:idx val="3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4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Sheet2!$A$3:$A$8</c15:sqref>
                        </c15:formulaRef>
                      </c:ext>
                    </c:extLst>
                    <c:strCache>
                      <c:ptCount val="6"/>
                      <c:pt idx="0">
                        <c:v>前期デモ競技会まで</c:v>
                      </c:pt>
                      <c:pt idx="1">
                        <c:v>メカ</c:v>
                      </c:pt>
                      <c:pt idx="2">
                        <c:v>エレキ</c:v>
                      </c:pt>
                      <c:pt idx="3">
                        <c:v>ソフト</c:v>
                      </c:pt>
                      <c:pt idx="4">
                        <c:v>その他（ドキュメント関係）</c:v>
                      </c:pt>
                      <c:pt idx="5">
                        <c:v>その他（システム提案・競技会関係）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Sheet2!$B$3:$B$8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108.75</c:v>
                      </c:pt>
                      <c:pt idx="1">
                        <c:v>25</c:v>
                      </c:pt>
                      <c:pt idx="2">
                        <c:v>7.5</c:v>
                      </c:pt>
                      <c:pt idx="3">
                        <c:v>0</c:v>
                      </c:pt>
                      <c:pt idx="4">
                        <c:v>75.05</c:v>
                      </c:pt>
                      <c:pt idx="5">
                        <c:v>143</c:v>
                      </c:pt>
                    </c:numCache>
                  </c:numRef>
                </c:val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Sheet2!$C$1</c15:sqref>
                        </c15:formulaRef>
                      </c:ext>
                    </c:extLst>
                    <c:strCache>
                      <c:ptCount val="1"/>
                      <c:pt idx="0">
                        <c:v>飯塚直紀</c:v>
                      </c:pt>
                    </c:strCache>
                  </c:strRef>
                </c:tx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dPt>
                <c:dPt>
                  <c:idx val="4"/>
                  <c:bubble3D val="0"/>
                  <c:spPr>
                    <a:gradFill rotWithShape="1">
                      <a:gsLst>
                        <a:gs pos="0">
                          <a:schemeClr val="accent5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5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5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dPt>
                <c:dPt>
                  <c:idx val="5"/>
                  <c:bubble3D val="0"/>
                  <c:spPr>
                    <a:gradFill rotWithShape="1">
                      <a:gsLst>
                        <a:gs pos="0">
                          <a:schemeClr val="accent6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6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6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dPt>
                <c:dLbls>
                  <c:dLbl>
                    <c:idx val="1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</c:extLst>
                  </c:dLbl>
                  <c:dLbl>
                    <c:idx val="3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4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Sheet2!$A$3:$A$8</c15:sqref>
                        </c15:formulaRef>
                      </c:ext>
                    </c:extLst>
                    <c:strCache>
                      <c:ptCount val="6"/>
                      <c:pt idx="0">
                        <c:v>前期デモ競技会まで</c:v>
                      </c:pt>
                      <c:pt idx="1">
                        <c:v>メカ</c:v>
                      </c:pt>
                      <c:pt idx="2">
                        <c:v>エレキ</c:v>
                      </c:pt>
                      <c:pt idx="3">
                        <c:v>ソフト</c:v>
                      </c:pt>
                      <c:pt idx="4">
                        <c:v>その他（ドキュメント関係）</c:v>
                      </c:pt>
                      <c:pt idx="5">
                        <c:v>その他（システム提案・競技会関係）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Sheet2!$C$3:$C$8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59</c:v>
                      </c:pt>
                      <c:pt idx="1">
                        <c:v>0</c:v>
                      </c:pt>
                      <c:pt idx="2">
                        <c:v>59.5</c:v>
                      </c:pt>
                      <c:pt idx="3">
                        <c:v>0</c:v>
                      </c:pt>
                      <c:pt idx="4">
                        <c:v>48.5</c:v>
                      </c:pt>
                      <c:pt idx="5">
                        <c:v>71</c:v>
                      </c:pt>
                    </c:numCache>
                  </c:numRef>
                </c:val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Sheet2!$D$1</c15:sqref>
                        </c15:formulaRef>
                      </c:ext>
                    </c:extLst>
                    <c:strCache>
                      <c:ptCount val="1"/>
                      <c:pt idx="0">
                        <c:v>遠藤幸一郎</c:v>
                      </c:pt>
                    </c:strCache>
                  </c:strRef>
                </c:tx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dPt>
                <c:dPt>
                  <c:idx val="4"/>
                  <c:bubble3D val="0"/>
                  <c:spPr>
                    <a:gradFill rotWithShape="1">
                      <a:gsLst>
                        <a:gs pos="0">
                          <a:schemeClr val="accent5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5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5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dPt>
                <c:dPt>
                  <c:idx val="5"/>
                  <c:bubble3D val="0"/>
                  <c:spPr>
                    <a:gradFill rotWithShape="1">
                      <a:gsLst>
                        <a:gs pos="0">
                          <a:schemeClr val="accent6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6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6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dPt>
                <c:dLbls>
                  <c:dLbl>
                    <c:idx val="1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</c:extLst>
                  </c:dLbl>
                  <c:dLbl>
                    <c:idx val="3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4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Sheet2!$A$3:$A$8</c15:sqref>
                        </c15:formulaRef>
                      </c:ext>
                    </c:extLst>
                    <c:strCache>
                      <c:ptCount val="6"/>
                      <c:pt idx="0">
                        <c:v>前期デモ競技会まで</c:v>
                      </c:pt>
                      <c:pt idx="1">
                        <c:v>メカ</c:v>
                      </c:pt>
                      <c:pt idx="2">
                        <c:v>エレキ</c:v>
                      </c:pt>
                      <c:pt idx="3">
                        <c:v>ソフト</c:v>
                      </c:pt>
                      <c:pt idx="4">
                        <c:v>その他（ドキュメント関係）</c:v>
                      </c:pt>
                      <c:pt idx="5">
                        <c:v>その他（システム提案・競技会関係）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Sheet2!$D$3:$D$8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34.5</c:v>
                      </c:pt>
                      <c:pt idx="1">
                        <c:v>0</c:v>
                      </c:pt>
                      <c:pt idx="2">
                        <c:v>69.5</c:v>
                      </c:pt>
                      <c:pt idx="3">
                        <c:v>0</c:v>
                      </c:pt>
                      <c:pt idx="4">
                        <c:v>87.5</c:v>
                      </c:pt>
                      <c:pt idx="5">
                        <c:v>44</c:v>
                      </c:pt>
                    </c:numCache>
                  </c:numRef>
                </c:val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Sheet2!$E$1</c15:sqref>
                        </c15:formulaRef>
                      </c:ext>
                    </c:extLst>
                    <c:strCache>
                      <c:ptCount val="1"/>
                      <c:pt idx="0">
                        <c:v>遠藤真哉</c:v>
                      </c:pt>
                    </c:strCache>
                  </c:strRef>
                </c:tx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dPt>
                <c:dPt>
                  <c:idx val="4"/>
                  <c:bubble3D val="0"/>
                  <c:spPr>
                    <a:gradFill rotWithShape="1">
                      <a:gsLst>
                        <a:gs pos="0">
                          <a:schemeClr val="accent5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5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5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dPt>
                <c:dPt>
                  <c:idx val="5"/>
                  <c:bubble3D val="0"/>
                  <c:spPr>
                    <a:gradFill rotWithShape="1">
                      <a:gsLst>
                        <a:gs pos="0">
                          <a:schemeClr val="accent6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6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6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dPt>
                <c:dLbls>
                  <c:dLbl>
                    <c:idx val="1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</c:extLst>
                  </c:dLbl>
                  <c:dLbl>
                    <c:idx val="2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4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Sheet2!$A$3:$A$8</c15:sqref>
                        </c15:formulaRef>
                      </c:ext>
                    </c:extLst>
                    <c:strCache>
                      <c:ptCount val="6"/>
                      <c:pt idx="0">
                        <c:v>前期デモ競技会まで</c:v>
                      </c:pt>
                      <c:pt idx="1">
                        <c:v>メカ</c:v>
                      </c:pt>
                      <c:pt idx="2">
                        <c:v>エレキ</c:v>
                      </c:pt>
                      <c:pt idx="3">
                        <c:v>ソフト</c:v>
                      </c:pt>
                      <c:pt idx="4">
                        <c:v>その他（ドキュメント関係）</c:v>
                      </c:pt>
                      <c:pt idx="5">
                        <c:v>その他（システム提案・競技会関係）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Sheet2!$E$3:$E$8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57.5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26</c:v>
                      </c:pt>
                      <c:pt idx="4">
                        <c:v>114</c:v>
                      </c:pt>
                      <c:pt idx="5">
                        <c:v>35.5</c:v>
                      </c:pt>
                    </c:numCache>
                  </c:numRef>
                </c:val>
              </c15:ser>
            </c15:filteredPieSeries>
            <c15:filteredPi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Sheet2!$G$1</c15:sqref>
                        </c15:formulaRef>
                      </c:ext>
                    </c:extLst>
                    <c:strCache>
                      <c:ptCount val="1"/>
                      <c:pt idx="0">
                        <c:v>菊澤雅哉</c:v>
                      </c:pt>
                    </c:strCache>
                  </c:strRef>
                </c:tx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dPt>
                <c:dPt>
                  <c:idx val="4"/>
                  <c:bubble3D val="0"/>
                  <c:spPr>
                    <a:gradFill rotWithShape="1">
                      <a:gsLst>
                        <a:gs pos="0">
                          <a:schemeClr val="accent5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5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5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dPt>
                <c:dPt>
                  <c:idx val="5"/>
                  <c:bubble3D val="0"/>
                  <c:spPr>
                    <a:gradFill rotWithShape="1">
                      <a:gsLst>
                        <a:gs pos="0">
                          <a:schemeClr val="accent6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6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6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dPt>
                <c:dLbls>
                  <c:dLbl>
                    <c:idx val="2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</c:extLst>
                  </c:dLbl>
                  <c:dLbl>
                    <c:idx val="3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4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Sheet2!$A$3:$A$8</c15:sqref>
                        </c15:formulaRef>
                      </c:ext>
                    </c:extLst>
                    <c:strCache>
                      <c:ptCount val="6"/>
                      <c:pt idx="0">
                        <c:v>前期デモ競技会まで</c:v>
                      </c:pt>
                      <c:pt idx="1">
                        <c:v>メカ</c:v>
                      </c:pt>
                      <c:pt idx="2">
                        <c:v>エレキ</c:v>
                      </c:pt>
                      <c:pt idx="3">
                        <c:v>ソフト</c:v>
                      </c:pt>
                      <c:pt idx="4">
                        <c:v>その他（ドキュメント関係）</c:v>
                      </c:pt>
                      <c:pt idx="5">
                        <c:v>その他（システム提案・競技会関係）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Sheet2!$G$3:$G$8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68.5</c:v>
                      </c:pt>
                      <c:pt idx="1">
                        <c:v>14.5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74</c:v>
                      </c:pt>
                      <c:pt idx="5">
                        <c:v>54.5</c:v>
                      </c:pt>
                    </c:numCache>
                  </c:numRef>
                </c:val>
              </c15:ser>
            </c15:filteredPieSeries>
            <c15:filteredPi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Sheet2!$H$1</c15:sqref>
                        </c15:formulaRef>
                      </c:ext>
                    </c:extLst>
                    <c:strCache>
                      <c:ptCount val="1"/>
                      <c:pt idx="0">
                        <c:v>菊地祐太</c:v>
                      </c:pt>
                    </c:strCache>
                  </c:strRef>
                </c:tx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dPt>
                <c:dPt>
                  <c:idx val="4"/>
                  <c:bubble3D val="0"/>
                  <c:spPr>
                    <a:gradFill rotWithShape="1">
                      <a:gsLst>
                        <a:gs pos="0">
                          <a:schemeClr val="accent5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5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5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dPt>
                <c:dPt>
                  <c:idx val="5"/>
                  <c:bubble3D val="0"/>
                  <c:spPr>
                    <a:gradFill rotWithShape="1">
                      <a:gsLst>
                        <a:gs pos="0">
                          <a:schemeClr val="accent6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6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6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dPt>
                <c:dLbls>
                  <c:dLbl>
                    <c:idx val="1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</c:extLst>
                  </c:dLbl>
                  <c:dLbl>
                    <c:idx val="2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4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Sheet2!$A$3:$A$8</c15:sqref>
                        </c15:formulaRef>
                      </c:ext>
                    </c:extLst>
                    <c:strCache>
                      <c:ptCount val="6"/>
                      <c:pt idx="0">
                        <c:v>前期デモ競技会まで</c:v>
                      </c:pt>
                      <c:pt idx="1">
                        <c:v>メカ</c:v>
                      </c:pt>
                      <c:pt idx="2">
                        <c:v>エレキ</c:v>
                      </c:pt>
                      <c:pt idx="3">
                        <c:v>ソフト</c:v>
                      </c:pt>
                      <c:pt idx="4">
                        <c:v>その他（ドキュメント関係）</c:v>
                      </c:pt>
                      <c:pt idx="5">
                        <c:v>その他（システム提案・競技会関係）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Sheet2!$H$3:$H$8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38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48</c:v>
                      </c:pt>
                      <c:pt idx="4">
                        <c:v>99</c:v>
                      </c:pt>
                      <c:pt idx="5">
                        <c:v>31</c:v>
                      </c:pt>
                    </c:numCache>
                  </c:numRef>
                </c:val>
              </c15:ser>
            </c15:filteredPieSeries>
            <c15:filteredPi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Sheet2!$I$1</c15:sqref>
                        </c15:formulaRef>
                      </c:ext>
                    </c:extLst>
                    <c:strCache>
                      <c:ptCount val="1"/>
                      <c:pt idx="0">
                        <c:v>田中宏明</c:v>
                      </c:pt>
                    </c:strCache>
                  </c:strRef>
                </c:tx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dPt>
                <c:dPt>
                  <c:idx val="4"/>
                  <c:bubble3D val="0"/>
                  <c:spPr>
                    <a:gradFill rotWithShape="1">
                      <a:gsLst>
                        <a:gs pos="0">
                          <a:schemeClr val="accent5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5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5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dPt>
                <c:dPt>
                  <c:idx val="5"/>
                  <c:bubble3D val="0"/>
                  <c:spPr>
                    <a:gradFill rotWithShape="1">
                      <a:gsLst>
                        <a:gs pos="0">
                          <a:schemeClr val="accent6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6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6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4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Sheet2!$A$3:$A$8</c15:sqref>
                        </c15:formulaRef>
                      </c:ext>
                    </c:extLst>
                    <c:strCache>
                      <c:ptCount val="6"/>
                      <c:pt idx="0">
                        <c:v>前期デモ競技会まで</c:v>
                      </c:pt>
                      <c:pt idx="1">
                        <c:v>メカ</c:v>
                      </c:pt>
                      <c:pt idx="2">
                        <c:v>エレキ</c:v>
                      </c:pt>
                      <c:pt idx="3">
                        <c:v>ソフト</c:v>
                      </c:pt>
                      <c:pt idx="4">
                        <c:v>その他（ドキュメント関係）</c:v>
                      </c:pt>
                      <c:pt idx="5">
                        <c:v>その他（システム提案・競技会関係）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Sheet2!$I$3:$I$8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53</c:v>
                      </c:pt>
                      <c:pt idx="1">
                        <c:v>24</c:v>
                      </c:pt>
                      <c:pt idx="2">
                        <c:v>2</c:v>
                      </c:pt>
                      <c:pt idx="3">
                        <c:v>29</c:v>
                      </c:pt>
                      <c:pt idx="4">
                        <c:v>39.5</c:v>
                      </c:pt>
                      <c:pt idx="5">
                        <c:v>76</c:v>
                      </c:pt>
                    </c:numCache>
                  </c:numRef>
                </c:val>
              </c15:ser>
            </c15:filteredPieSeries>
            <c15:filteredPi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Sheet2!$J$1</c15:sqref>
                        </c15:formulaRef>
                      </c:ext>
                    </c:extLst>
                    <c:strCache>
                      <c:ptCount val="1"/>
                      <c:pt idx="0">
                        <c:v>山田怜央</c:v>
                      </c:pt>
                    </c:strCache>
                  </c:strRef>
                </c:tx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dPt>
                <c:dPt>
                  <c:idx val="4"/>
                  <c:bubble3D val="0"/>
                  <c:spPr>
                    <a:gradFill rotWithShape="1">
                      <a:gsLst>
                        <a:gs pos="0">
                          <a:schemeClr val="accent5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5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5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dPt>
                <c:dPt>
                  <c:idx val="5"/>
                  <c:bubble3D val="0"/>
                  <c:spPr>
                    <a:gradFill rotWithShape="1">
                      <a:gsLst>
                        <a:gs pos="0">
                          <a:schemeClr val="accent6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6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6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</c:dPt>
                <c:dLbls>
                  <c:dLbl>
                    <c:idx val="2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4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Sheet2!$A$3:$A$8</c15:sqref>
                        </c15:formulaRef>
                      </c:ext>
                    </c:extLst>
                    <c:strCache>
                      <c:ptCount val="6"/>
                      <c:pt idx="0">
                        <c:v>前期デモ競技会まで</c:v>
                      </c:pt>
                      <c:pt idx="1">
                        <c:v>メカ</c:v>
                      </c:pt>
                      <c:pt idx="2">
                        <c:v>エレキ</c:v>
                      </c:pt>
                      <c:pt idx="3">
                        <c:v>ソフト</c:v>
                      </c:pt>
                      <c:pt idx="4">
                        <c:v>その他（ドキュメント関係）</c:v>
                      </c:pt>
                      <c:pt idx="5">
                        <c:v>その他（システム提案・競技会関係）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Sheet2!$J$3:$J$8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56</c:v>
                      </c:pt>
                      <c:pt idx="1">
                        <c:v>7.3</c:v>
                      </c:pt>
                      <c:pt idx="2">
                        <c:v>0</c:v>
                      </c:pt>
                      <c:pt idx="3">
                        <c:v>49</c:v>
                      </c:pt>
                      <c:pt idx="4">
                        <c:v>60</c:v>
                      </c:pt>
                      <c:pt idx="5">
                        <c:v>58</c:v>
                      </c:pt>
                    </c:numCache>
                  </c:numRef>
                </c:val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285749</xdr:colOff>
      <xdr:row>12</xdr:row>
      <xdr:rowOff>104775</xdr:rowOff>
    </xdr:from>
    <xdr:to>
      <xdr:col>15</xdr:col>
      <xdr:colOff>514350</xdr:colOff>
      <xdr:row>37</xdr:row>
      <xdr:rowOff>19051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opLeftCell="B1" workbookViewId="0">
      <selection activeCell="P22" sqref="P22"/>
    </sheetView>
  </sheetViews>
  <sheetFormatPr defaultRowHeight="13.5" x14ac:dyDescent="0.15"/>
  <cols>
    <col min="1" max="1" width="4.5" customWidth="1"/>
    <col min="2" max="2" width="30" customWidth="1"/>
  </cols>
  <sheetData>
    <row r="1" spans="1:11" x14ac:dyDescent="0.15">
      <c r="C1" t="s">
        <v>2</v>
      </c>
      <c r="D1" t="s">
        <v>30</v>
      </c>
      <c r="E1" t="s">
        <v>0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1</v>
      </c>
    </row>
    <row r="2" spans="1:11" x14ac:dyDescent="0.15">
      <c r="A2">
        <v>1</v>
      </c>
      <c r="B2" s="1" t="s">
        <v>8</v>
      </c>
      <c r="C2">
        <v>17</v>
      </c>
      <c r="D2">
        <v>13.5</v>
      </c>
      <c r="E2">
        <v>22.5</v>
      </c>
      <c r="F2">
        <v>13.5</v>
      </c>
      <c r="G2">
        <v>8.1999999999999993</v>
      </c>
      <c r="H2">
        <v>7.5</v>
      </c>
      <c r="I2">
        <v>13.5</v>
      </c>
      <c r="J2">
        <v>15</v>
      </c>
      <c r="K2">
        <v>32.5</v>
      </c>
    </row>
    <row r="3" spans="1:11" x14ac:dyDescent="0.15">
      <c r="A3">
        <v>2</v>
      </c>
      <c r="B3" s="1" t="s">
        <v>9</v>
      </c>
      <c r="C3">
        <v>20.8</v>
      </c>
      <c r="D3">
        <v>33.5</v>
      </c>
      <c r="E3">
        <v>25</v>
      </c>
      <c r="F3">
        <v>26</v>
      </c>
      <c r="G3">
        <v>16.5</v>
      </c>
      <c r="H3">
        <v>26</v>
      </c>
      <c r="I3">
        <v>32.5</v>
      </c>
      <c r="J3">
        <v>21.5</v>
      </c>
      <c r="K3">
        <v>16.5</v>
      </c>
    </row>
    <row r="4" spans="1:11" x14ac:dyDescent="0.15">
      <c r="A4">
        <v>3</v>
      </c>
      <c r="B4" s="1" t="s">
        <v>10</v>
      </c>
      <c r="C4">
        <v>37.25</v>
      </c>
      <c r="D4">
        <v>1.5</v>
      </c>
      <c r="E4">
        <v>40</v>
      </c>
      <c r="F4">
        <v>74.5</v>
      </c>
      <c r="G4">
        <v>5.5</v>
      </c>
      <c r="H4">
        <v>40.5</v>
      </c>
      <c r="I4">
        <v>53</v>
      </c>
      <c r="J4">
        <v>3</v>
      </c>
      <c r="K4">
        <v>11</v>
      </c>
    </row>
    <row r="5" spans="1:11" x14ac:dyDescent="0.15">
      <c r="A5">
        <v>10</v>
      </c>
      <c r="B5" s="1" t="s">
        <v>11</v>
      </c>
      <c r="C5">
        <v>5.5</v>
      </c>
      <c r="D5">
        <v>4.5</v>
      </c>
      <c r="E5">
        <v>3.5</v>
      </c>
      <c r="F5">
        <v>3.5</v>
      </c>
      <c r="G5">
        <v>3.5</v>
      </c>
      <c r="H5">
        <v>5</v>
      </c>
      <c r="I5">
        <v>4</v>
      </c>
      <c r="J5">
        <v>3.5</v>
      </c>
      <c r="K5">
        <v>3.5</v>
      </c>
    </row>
    <row r="6" spans="1:11" x14ac:dyDescent="0.15">
      <c r="A6">
        <v>11</v>
      </c>
      <c r="B6" s="1" t="s">
        <v>12</v>
      </c>
      <c r="C6">
        <v>54.75</v>
      </c>
      <c r="D6">
        <v>47.5</v>
      </c>
      <c r="E6">
        <v>18</v>
      </c>
      <c r="F6">
        <v>46</v>
      </c>
      <c r="G6">
        <v>36.6</v>
      </c>
      <c r="H6">
        <v>60</v>
      </c>
      <c r="I6">
        <v>34</v>
      </c>
      <c r="J6">
        <v>35</v>
      </c>
      <c r="K6">
        <v>52.5</v>
      </c>
    </row>
    <row r="7" spans="1:11" x14ac:dyDescent="0.15">
      <c r="A7">
        <v>12</v>
      </c>
      <c r="B7" s="1" t="s">
        <v>13</v>
      </c>
      <c r="C7">
        <v>18.5</v>
      </c>
      <c r="D7">
        <v>7</v>
      </c>
      <c r="E7">
        <v>13</v>
      </c>
      <c r="F7">
        <v>8</v>
      </c>
      <c r="G7">
        <v>18.5</v>
      </c>
      <c r="H7">
        <v>3</v>
      </c>
      <c r="J7">
        <v>1.5</v>
      </c>
    </row>
    <row r="8" spans="1:11" x14ac:dyDescent="0.15">
      <c r="A8">
        <v>13</v>
      </c>
      <c r="B8" s="1" t="s">
        <v>14</v>
      </c>
      <c r="C8">
        <v>30</v>
      </c>
      <c r="G8">
        <v>37.200000000000003</v>
      </c>
      <c r="H8">
        <v>0.5</v>
      </c>
      <c r="J8">
        <v>13</v>
      </c>
    </row>
    <row r="9" spans="1:11" x14ac:dyDescent="0.15">
      <c r="A9">
        <v>14</v>
      </c>
      <c r="B9" s="1" t="s">
        <v>15</v>
      </c>
    </row>
    <row r="10" spans="1:11" x14ac:dyDescent="0.15">
      <c r="A10">
        <v>20</v>
      </c>
      <c r="B10" s="1" t="s">
        <v>16</v>
      </c>
      <c r="D10">
        <v>7.5</v>
      </c>
    </row>
    <row r="11" spans="1:11" x14ac:dyDescent="0.15">
      <c r="A11">
        <v>21</v>
      </c>
      <c r="B11" s="1" t="s">
        <v>17</v>
      </c>
      <c r="C11">
        <v>7</v>
      </c>
      <c r="D11">
        <v>9</v>
      </c>
      <c r="E11">
        <v>5</v>
      </c>
      <c r="G11">
        <v>28.5</v>
      </c>
      <c r="H11">
        <v>35</v>
      </c>
      <c r="J11">
        <v>15.5</v>
      </c>
      <c r="K11">
        <v>4</v>
      </c>
    </row>
    <row r="12" spans="1:11" x14ac:dyDescent="0.15">
      <c r="A12">
        <v>22</v>
      </c>
      <c r="B12" s="1" t="s">
        <v>18</v>
      </c>
      <c r="C12">
        <v>21</v>
      </c>
      <c r="D12">
        <v>8.5</v>
      </c>
      <c r="G12">
        <v>22.5</v>
      </c>
      <c r="H12">
        <v>1.5</v>
      </c>
      <c r="J12">
        <v>8</v>
      </c>
      <c r="K12">
        <v>14.5</v>
      </c>
    </row>
    <row r="13" spans="1:11" x14ac:dyDescent="0.15">
      <c r="A13">
        <v>23</v>
      </c>
      <c r="B13" s="1" t="s">
        <v>19</v>
      </c>
    </row>
    <row r="14" spans="1:11" x14ac:dyDescent="0.15">
      <c r="A14">
        <v>30</v>
      </c>
      <c r="B14" s="1" t="s">
        <v>20</v>
      </c>
      <c r="C14">
        <v>11</v>
      </c>
      <c r="H14">
        <v>10.5</v>
      </c>
      <c r="J14">
        <v>1.5</v>
      </c>
    </row>
    <row r="15" spans="1:11" x14ac:dyDescent="0.15">
      <c r="A15">
        <v>31</v>
      </c>
      <c r="B15" s="1" t="s">
        <v>21</v>
      </c>
      <c r="D15">
        <v>17.5</v>
      </c>
      <c r="E15">
        <v>2.5</v>
      </c>
    </row>
    <row r="16" spans="1:11" x14ac:dyDescent="0.15">
      <c r="A16">
        <v>32</v>
      </c>
      <c r="B16" s="1" t="s">
        <v>22</v>
      </c>
      <c r="F16">
        <v>3</v>
      </c>
      <c r="G16">
        <v>24.5</v>
      </c>
      <c r="I16">
        <v>23.5</v>
      </c>
    </row>
    <row r="17" spans="1:11" x14ac:dyDescent="0.15">
      <c r="A17">
        <v>40</v>
      </c>
      <c r="B17" s="1" t="s">
        <v>23</v>
      </c>
      <c r="C17">
        <v>14</v>
      </c>
      <c r="H17">
        <v>4</v>
      </c>
      <c r="J17">
        <v>22.5</v>
      </c>
      <c r="K17">
        <v>7.3</v>
      </c>
    </row>
    <row r="18" spans="1:11" x14ac:dyDescent="0.15">
      <c r="A18">
        <v>41</v>
      </c>
      <c r="B18" s="1" t="s">
        <v>24</v>
      </c>
      <c r="C18">
        <v>7.5</v>
      </c>
      <c r="D18">
        <v>34.5</v>
      </c>
      <c r="E18">
        <v>67</v>
      </c>
      <c r="J18">
        <v>2</v>
      </c>
    </row>
    <row r="19" spans="1:11" x14ac:dyDescent="0.15">
      <c r="A19">
        <v>42</v>
      </c>
      <c r="B19" s="1" t="s">
        <v>25</v>
      </c>
      <c r="F19">
        <v>23</v>
      </c>
      <c r="G19">
        <v>5.6</v>
      </c>
      <c r="I19">
        <v>24.5</v>
      </c>
      <c r="J19">
        <v>29</v>
      </c>
      <c r="K19">
        <v>49</v>
      </c>
    </row>
    <row r="20" spans="1:11" x14ac:dyDescent="0.15">
      <c r="A20">
        <v>50</v>
      </c>
      <c r="B20" s="1" t="s">
        <v>26</v>
      </c>
      <c r="C20">
        <v>82.5</v>
      </c>
      <c r="E20">
        <v>3</v>
      </c>
      <c r="F20">
        <v>8</v>
      </c>
      <c r="G20">
        <v>37</v>
      </c>
      <c r="H20">
        <v>8.5</v>
      </c>
      <c r="J20">
        <v>6.5</v>
      </c>
      <c r="K20">
        <v>8</v>
      </c>
    </row>
    <row r="21" spans="1:11" x14ac:dyDescent="0.15">
      <c r="A21">
        <v>51</v>
      </c>
      <c r="B21" s="1" t="s">
        <v>27</v>
      </c>
    </row>
    <row r="22" spans="1:11" x14ac:dyDescent="0.15">
      <c r="A22">
        <v>52</v>
      </c>
      <c r="B22" s="1" t="s">
        <v>28</v>
      </c>
      <c r="C22">
        <v>9</v>
      </c>
      <c r="D22">
        <v>13</v>
      </c>
      <c r="E22">
        <v>7</v>
      </c>
      <c r="F22">
        <v>13</v>
      </c>
      <c r="G22">
        <v>7</v>
      </c>
      <c r="H22">
        <v>3</v>
      </c>
      <c r="I22">
        <v>13</v>
      </c>
      <c r="J22">
        <v>28.5</v>
      </c>
      <c r="K22">
        <v>2</v>
      </c>
    </row>
    <row r="23" spans="1:11" x14ac:dyDescent="0.15">
      <c r="A23">
        <v>60</v>
      </c>
      <c r="B23" s="1" t="s">
        <v>29</v>
      </c>
      <c r="C23">
        <v>23.5</v>
      </c>
      <c r="D23">
        <v>40.5</v>
      </c>
      <c r="E23">
        <v>29</v>
      </c>
      <c r="F23">
        <v>14.5</v>
      </c>
      <c r="G23">
        <v>32.5</v>
      </c>
      <c r="H23">
        <v>6.5</v>
      </c>
      <c r="I23">
        <v>18</v>
      </c>
      <c r="J23">
        <v>17.5</v>
      </c>
      <c r="K23">
        <v>29.5</v>
      </c>
    </row>
    <row r="24" spans="1:11" x14ac:dyDescent="0.15">
      <c r="C24">
        <f>SUM(C2:C23)</f>
        <v>359.3</v>
      </c>
      <c r="D24">
        <f t="shared" ref="D24:K24" si="0">SUM(D2:D23)</f>
        <v>238</v>
      </c>
      <c r="E24">
        <f t="shared" si="0"/>
        <v>235.5</v>
      </c>
      <c r="F24">
        <f t="shared" si="0"/>
        <v>233</v>
      </c>
      <c r="G24">
        <f t="shared" si="0"/>
        <v>283.60000000000002</v>
      </c>
      <c r="H24">
        <f t="shared" si="0"/>
        <v>211.5</v>
      </c>
      <c r="I24">
        <f t="shared" si="0"/>
        <v>216</v>
      </c>
      <c r="J24">
        <f t="shared" si="0"/>
        <v>223.5</v>
      </c>
      <c r="K24">
        <f t="shared" si="0"/>
        <v>230.3</v>
      </c>
    </row>
    <row r="27" spans="1:11" x14ac:dyDescent="0.15">
      <c r="B27" t="s">
        <v>34</v>
      </c>
      <c r="C27">
        <f>SUM(C5:C9)</f>
        <v>108.75</v>
      </c>
      <c r="D27">
        <f t="shared" ref="D27:K27" si="1">SUM(D5:D9)</f>
        <v>59</v>
      </c>
      <c r="E27">
        <f t="shared" si="1"/>
        <v>34.5</v>
      </c>
      <c r="F27">
        <f t="shared" si="1"/>
        <v>57.5</v>
      </c>
      <c r="G27">
        <f t="shared" si="1"/>
        <v>95.800000000000011</v>
      </c>
      <c r="H27">
        <f t="shared" si="1"/>
        <v>68.5</v>
      </c>
      <c r="I27">
        <f t="shared" si="1"/>
        <v>38</v>
      </c>
      <c r="J27">
        <f t="shared" si="1"/>
        <v>53</v>
      </c>
      <c r="K27">
        <f t="shared" si="1"/>
        <v>56</v>
      </c>
    </row>
    <row r="28" spans="1:11" x14ac:dyDescent="0.15">
      <c r="B28" t="s">
        <v>32</v>
      </c>
      <c r="C28">
        <f>C14+C17</f>
        <v>25</v>
      </c>
      <c r="D28">
        <f t="shared" ref="D28:K28" si="2">D14+D17</f>
        <v>0</v>
      </c>
      <c r="E28">
        <f t="shared" si="2"/>
        <v>0</v>
      </c>
      <c r="F28">
        <f t="shared" si="2"/>
        <v>0</v>
      </c>
      <c r="G28">
        <f t="shared" si="2"/>
        <v>0</v>
      </c>
      <c r="H28">
        <f t="shared" si="2"/>
        <v>14.5</v>
      </c>
      <c r="I28">
        <f t="shared" si="2"/>
        <v>0</v>
      </c>
      <c r="J28">
        <f t="shared" si="2"/>
        <v>24</v>
      </c>
      <c r="K28">
        <f t="shared" si="2"/>
        <v>7.3</v>
      </c>
    </row>
    <row r="29" spans="1:11" x14ac:dyDescent="0.15">
      <c r="B29" t="s">
        <v>31</v>
      </c>
      <c r="C29">
        <f>C15+C18</f>
        <v>7.5</v>
      </c>
      <c r="D29">
        <f>D15+D18+D10</f>
        <v>59.5</v>
      </c>
      <c r="E29">
        <f t="shared" ref="E29:K29" si="3">E15+E18</f>
        <v>69.5</v>
      </c>
      <c r="F29">
        <f t="shared" si="3"/>
        <v>0</v>
      </c>
      <c r="G29">
        <f t="shared" si="3"/>
        <v>0</v>
      </c>
      <c r="H29">
        <f t="shared" si="3"/>
        <v>0</v>
      </c>
      <c r="I29">
        <f t="shared" si="3"/>
        <v>0</v>
      </c>
      <c r="J29">
        <f t="shared" si="3"/>
        <v>2</v>
      </c>
      <c r="K29">
        <f t="shared" si="3"/>
        <v>0</v>
      </c>
    </row>
    <row r="30" spans="1:11" x14ac:dyDescent="0.15">
      <c r="B30" t="s">
        <v>33</v>
      </c>
      <c r="C30">
        <f>C13+C16+C19</f>
        <v>0</v>
      </c>
      <c r="D30">
        <f t="shared" ref="D30:K30" si="4">D13+D16+D19</f>
        <v>0</v>
      </c>
      <c r="E30">
        <f t="shared" si="4"/>
        <v>0</v>
      </c>
      <c r="F30">
        <f t="shared" si="4"/>
        <v>26</v>
      </c>
      <c r="G30">
        <f t="shared" si="4"/>
        <v>30.1</v>
      </c>
      <c r="H30">
        <f t="shared" si="4"/>
        <v>0</v>
      </c>
      <c r="I30">
        <f t="shared" si="4"/>
        <v>48</v>
      </c>
      <c r="J30">
        <f t="shared" si="4"/>
        <v>29</v>
      </c>
      <c r="K30">
        <f t="shared" si="4"/>
        <v>49</v>
      </c>
    </row>
    <row r="31" spans="1:11" x14ac:dyDescent="0.15">
      <c r="B31" t="s">
        <v>35</v>
      </c>
      <c r="C31">
        <f>SUM(C2:C4)</f>
        <v>75.05</v>
      </c>
      <c r="D31">
        <f t="shared" ref="D31:K31" si="5">SUM(D2:D4)</f>
        <v>48.5</v>
      </c>
      <c r="E31">
        <f t="shared" si="5"/>
        <v>87.5</v>
      </c>
      <c r="F31">
        <f t="shared" si="5"/>
        <v>114</v>
      </c>
      <c r="G31">
        <f t="shared" si="5"/>
        <v>30.2</v>
      </c>
      <c r="H31">
        <f t="shared" si="5"/>
        <v>74</v>
      </c>
      <c r="I31">
        <f t="shared" si="5"/>
        <v>99</v>
      </c>
      <c r="J31">
        <f t="shared" si="5"/>
        <v>39.5</v>
      </c>
      <c r="K31">
        <f t="shared" si="5"/>
        <v>60</v>
      </c>
    </row>
    <row r="32" spans="1:11" x14ac:dyDescent="0.15">
      <c r="B32" t="s">
        <v>36</v>
      </c>
      <c r="C32">
        <f>C11+C12+SUM(C20:C23)</f>
        <v>143</v>
      </c>
      <c r="D32">
        <f t="shared" ref="D32:K32" si="6">D11+D12+SUM(D20:D23)</f>
        <v>71</v>
      </c>
      <c r="E32">
        <f t="shared" si="6"/>
        <v>44</v>
      </c>
      <c r="F32">
        <f t="shared" si="6"/>
        <v>35.5</v>
      </c>
      <c r="G32">
        <f t="shared" si="6"/>
        <v>127.5</v>
      </c>
      <c r="H32">
        <f t="shared" si="6"/>
        <v>54.5</v>
      </c>
      <c r="I32">
        <f t="shared" si="6"/>
        <v>31</v>
      </c>
      <c r="J32">
        <f t="shared" si="6"/>
        <v>76</v>
      </c>
      <c r="K32">
        <f t="shared" si="6"/>
        <v>58</v>
      </c>
    </row>
    <row r="34" spans="3:11" x14ac:dyDescent="0.15">
      <c r="C34">
        <f>SUM(C27:C32)</f>
        <v>359.3</v>
      </c>
      <c r="D34">
        <f t="shared" ref="D34:K34" si="7">SUM(D27:D32)</f>
        <v>238</v>
      </c>
      <c r="E34">
        <f t="shared" si="7"/>
        <v>235.5</v>
      </c>
      <c r="F34">
        <f t="shared" si="7"/>
        <v>233</v>
      </c>
      <c r="G34">
        <f t="shared" si="7"/>
        <v>283.60000000000002</v>
      </c>
      <c r="H34">
        <f t="shared" si="7"/>
        <v>211.5</v>
      </c>
      <c r="I34">
        <f t="shared" si="7"/>
        <v>216</v>
      </c>
      <c r="J34">
        <f t="shared" si="7"/>
        <v>223.5</v>
      </c>
      <c r="K34">
        <f t="shared" si="7"/>
        <v>230.3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R8" sqref="R8"/>
    </sheetView>
  </sheetViews>
  <sheetFormatPr defaultRowHeight="13.5" x14ac:dyDescent="0.15"/>
  <cols>
    <col min="1" max="1" width="32.75" customWidth="1"/>
    <col min="2" max="10" width="9" customWidth="1"/>
  </cols>
  <sheetData>
    <row r="1" spans="1:11" x14ac:dyDescent="0.15">
      <c r="B1" t="s">
        <v>2</v>
      </c>
      <c r="C1" t="s">
        <v>30</v>
      </c>
      <c r="D1" t="s">
        <v>0</v>
      </c>
      <c r="E1" t="s">
        <v>3</v>
      </c>
      <c r="F1" t="s">
        <v>4</v>
      </c>
      <c r="G1" t="s">
        <v>38</v>
      </c>
      <c r="H1" t="s">
        <v>6</v>
      </c>
      <c r="I1" t="s">
        <v>7</v>
      </c>
      <c r="J1" t="s">
        <v>1</v>
      </c>
      <c r="K1" t="s">
        <v>37</v>
      </c>
    </row>
    <row r="3" spans="1:11" x14ac:dyDescent="0.15">
      <c r="A3" t="str">
        <f>Sheet1!B27</f>
        <v>前期デモ競技会まで</v>
      </c>
      <c r="B3">
        <f>Sheet1!C27</f>
        <v>108.75</v>
      </c>
      <c r="C3">
        <f>Sheet1!D27</f>
        <v>59</v>
      </c>
      <c r="D3">
        <f>Sheet1!E27</f>
        <v>34.5</v>
      </c>
      <c r="E3">
        <f>Sheet1!F27</f>
        <v>57.5</v>
      </c>
      <c r="F3">
        <f>Sheet1!G27</f>
        <v>95.800000000000011</v>
      </c>
      <c r="G3">
        <f>Sheet1!H27</f>
        <v>68.5</v>
      </c>
      <c r="H3">
        <f>Sheet1!I27</f>
        <v>38</v>
      </c>
      <c r="I3">
        <f>Sheet1!J27</f>
        <v>53</v>
      </c>
      <c r="J3">
        <f>Sheet1!K27</f>
        <v>56</v>
      </c>
      <c r="K3">
        <f>SUM(B3:J3)</f>
        <v>571.04999999999995</v>
      </c>
    </row>
    <row r="4" spans="1:11" x14ac:dyDescent="0.15">
      <c r="A4" t="str">
        <f>Sheet1!B28</f>
        <v>メカ</v>
      </c>
      <c r="B4">
        <f>Sheet1!C28</f>
        <v>25</v>
      </c>
      <c r="C4">
        <f>Sheet1!D28</f>
        <v>0</v>
      </c>
      <c r="D4">
        <f>Sheet1!E28</f>
        <v>0</v>
      </c>
      <c r="E4">
        <f>Sheet1!F28</f>
        <v>0</v>
      </c>
      <c r="F4">
        <f>Sheet1!G28</f>
        <v>0</v>
      </c>
      <c r="G4">
        <f>Sheet1!H28</f>
        <v>14.5</v>
      </c>
      <c r="H4">
        <f>Sheet1!I28</f>
        <v>0</v>
      </c>
      <c r="I4">
        <f>Sheet1!J28</f>
        <v>24</v>
      </c>
      <c r="J4">
        <f>Sheet1!K28</f>
        <v>7.3</v>
      </c>
      <c r="K4">
        <f t="shared" ref="K4:K10" si="0">SUM(B4:J4)</f>
        <v>70.8</v>
      </c>
    </row>
    <row r="5" spans="1:11" x14ac:dyDescent="0.15">
      <c r="A5" t="str">
        <f>Sheet1!B29</f>
        <v>エレキ</v>
      </c>
      <c r="B5">
        <f>Sheet1!C29</f>
        <v>7.5</v>
      </c>
      <c r="C5">
        <f>Sheet1!D29</f>
        <v>59.5</v>
      </c>
      <c r="D5">
        <f>Sheet1!E29</f>
        <v>69.5</v>
      </c>
      <c r="E5">
        <f>Sheet1!F29</f>
        <v>0</v>
      </c>
      <c r="F5">
        <f>Sheet1!G29</f>
        <v>0</v>
      </c>
      <c r="G5">
        <f>Sheet1!H29</f>
        <v>0</v>
      </c>
      <c r="H5">
        <f>Sheet1!I29</f>
        <v>0</v>
      </c>
      <c r="I5">
        <f>Sheet1!J29</f>
        <v>2</v>
      </c>
      <c r="J5">
        <f>Sheet1!K29</f>
        <v>0</v>
      </c>
      <c r="K5">
        <f t="shared" si="0"/>
        <v>138.5</v>
      </c>
    </row>
    <row r="6" spans="1:11" x14ac:dyDescent="0.15">
      <c r="A6" t="str">
        <f>Sheet1!B30</f>
        <v>ソフト</v>
      </c>
      <c r="B6">
        <f>Sheet1!C30</f>
        <v>0</v>
      </c>
      <c r="C6">
        <f>Sheet1!D30</f>
        <v>0</v>
      </c>
      <c r="D6">
        <f>Sheet1!E30</f>
        <v>0</v>
      </c>
      <c r="E6">
        <f>Sheet1!F30</f>
        <v>26</v>
      </c>
      <c r="F6">
        <f>Sheet1!G30</f>
        <v>30.1</v>
      </c>
      <c r="G6">
        <f>Sheet1!H30</f>
        <v>0</v>
      </c>
      <c r="H6">
        <f>Sheet1!I30</f>
        <v>48</v>
      </c>
      <c r="I6">
        <f>Sheet1!J30</f>
        <v>29</v>
      </c>
      <c r="J6">
        <f>Sheet1!K30</f>
        <v>49</v>
      </c>
      <c r="K6">
        <f t="shared" si="0"/>
        <v>182.1</v>
      </c>
    </row>
    <row r="7" spans="1:11" x14ac:dyDescent="0.15">
      <c r="A7" t="str">
        <f>Sheet1!B31</f>
        <v>その他（ドキュメント関係）</v>
      </c>
      <c r="B7">
        <f>Sheet1!C31</f>
        <v>75.05</v>
      </c>
      <c r="C7">
        <f>Sheet1!D31</f>
        <v>48.5</v>
      </c>
      <c r="D7">
        <f>Sheet1!E31</f>
        <v>87.5</v>
      </c>
      <c r="E7">
        <f>Sheet1!F31</f>
        <v>114</v>
      </c>
      <c r="F7">
        <f>Sheet1!G31</f>
        <v>30.2</v>
      </c>
      <c r="G7">
        <f>Sheet1!H31</f>
        <v>74</v>
      </c>
      <c r="H7">
        <f>Sheet1!I31</f>
        <v>99</v>
      </c>
      <c r="I7">
        <f>Sheet1!J31</f>
        <v>39.5</v>
      </c>
      <c r="J7">
        <f>Sheet1!K31</f>
        <v>60</v>
      </c>
      <c r="K7">
        <f>SUM(B7:J7)</f>
        <v>627.75</v>
      </c>
    </row>
    <row r="8" spans="1:11" x14ac:dyDescent="0.15">
      <c r="A8" t="str">
        <f>Sheet1!B32</f>
        <v>その他（システム提案・競技会関係）</v>
      </c>
      <c r="B8">
        <f>Sheet1!C32</f>
        <v>143</v>
      </c>
      <c r="C8">
        <f>Sheet1!D32</f>
        <v>71</v>
      </c>
      <c r="D8">
        <f>Sheet1!E32</f>
        <v>44</v>
      </c>
      <c r="E8">
        <f>Sheet1!F32</f>
        <v>35.5</v>
      </c>
      <c r="F8">
        <f>Sheet1!G32</f>
        <v>127.5</v>
      </c>
      <c r="G8">
        <f>Sheet1!H32</f>
        <v>54.5</v>
      </c>
      <c r="H8">
        <f>Sheet1!I32</f>
        <v>31</v>
      </c>
      <c r="I8">
        <f>Sheet1!J32</f>
        <v>76</v>
      </c>
      <c r="J8">
        <f>Sheet1!K32</f>
        <v>58</v>
      </c>
      <c r="K8">
        <f t="shared" si="0"/>
        <v>640.5</v>
      </c>
    </row>
    <row r="9" spans="1:11" x14ac:dyDescent="0.15">
      <c r="A9">
        <f>Sheet1!B33</f>
        <v>0</v>
      </c>
      <c r="B9">
        <f>Sheet1!C33</f>
        <v>0</v>
      </c>
      <c r="C9">
        <f>Sheet1!D33</f>
        <v>0</v>
      </c>
      <c r="D9">
        <f>Sheet1!E33</f>
        <v>0</v>
      </c>
      <c r="E9">
        <f>Sheet1!F33</f>
        <v>0</v>
      </c>
      <c r="F9">
        <f>Sheet1!G33</f>
        <v>0</v>
      </c>
      <c r="G9">
        <f>Sheet1!H33</f>
        <v>0</v>
      </c>
      <c r="H9">
        <f>Sheet1!I33</f>
        <v>0</v>
      </c>
      <c r="I9">
        <f>Sheet1!J33</f>
        <v>0</v>
      </c>
      <c r="J9">
        <f>Sheet1!K33</f>
        <v>0</v>
      </c>
      <c r="K9">
        <f t="shared" si="0"/>
        <v>0</v>
      </c>
    </row>
    <row r="10" spans="1:11" x14ac:dyDescent="0.15">
      <c r="A10">
        <f>Sheet1!B34</f>
        <v>0</v>
      </c>
      <c r="B10">
        <f>Sheet1!C34</f>
        <v>359.3</v>
      </c>
      <c r="C10">
        <f>Sheet1!D34</f>
        <v>238</v>
      </c>
      <c r="D10">
        <f>Sheet1!E34</f>
        <v>235.5</v>
      </c>
      <c r="E10">
        <f>Sheet1!F34</f>
        <v>233</v>
      </c>
      <c r="F10">
        <f>Sheet1!G34</f>
        <v>283.60000000000002</v>
      </c>
      <c r="G10">
        <f>Sheet1!H34</f>
        <v>211.5</v>
      </c>
      <c r="H10">
        <f>Sheet1!I34</f>
        <v>216</v>
      </c>
      <c r="I10">
        <f>Sheet1!J34</f>
        <v>223.5</v>
      </c>
      <c r="J10">
        <f>Sheet1!K34</f>
        <v>230.3</v>
      </c>
      <c r="K10">
        <f t="shared" si="0"/>
        <v>2230.7000000000003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confuser</dc:creator>
  <cp:lastModifiedBy>confuser</cp:lastModifiedBy>
  <dcterms:created xsi:type="dcterms:W3CDTF">2016-02-19T04:34:12Z</dcterms:created>
  <dcterms:modified xsi:type="dcterms:W3CDTF">2016-02-26T02:07:56Z</dcterms:modified>
</cp:coreProperties>
</file>