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15480" windowHeight="11640" firstSheet="2" activeTab="2"/>
  </bookViews>
  <sheets>
    <sheet name="車体パラメータ" sheetId="1" r:id="rId1"/>
    <sheet name="電力" sheetId="2" r:id="rId2"/>
    <sheet name="モータトルク係数" sheetId="3" r:id="rId3"/>
    <sheet name="タイヤ抵抗係数" sheetId="4" r:id="rId4"/>
    <sheet name="タイヤ系慣性モーメント" sheetId="5" r:id="rId5"/>
    <sheet name="タイヤ系慣性モーメント (2)" sheetId="6" r:id="rId6"/>
    <sheet name="data2" sheetId="7" r:id="rId7"/>
    <sheet name="data3" sheetId="8" r:id="rId8"/>
    <sheet name="data3 (2)" sheetId="9" r:id="rId9"/>
    <sheet name="data3 (3)" sheetId="10" r:id="rId10"/>
  </sheets>
  <definedNames/>
  <calcPr fullCalcOnLoad="1"/>
</workbook>
</file>

<file path=xl/sharedStrings.xml><?xml version="1.0" encoding="utf-8"?>
<sst xmlns="http://schemas.openxmlformats.org/spreadsheetml/2006/main" count="86" uniqueCount="63">
  <si>
    <t>質量</t>
  </si>
  <si>
    <t>M</t>
  </si>
  <si>
    <t>kg</t>
  </si>
  <si>
    <t>タイヤ直径右</t>
  </si>
  <si>
    <t>cm</t>
  </si>
  <si>
    <t>タイヤ直径左</t>
  </si>
  <si>
    <t>回転中心から</t>
  </si>
  <si>
    <t>b</t>
  </si>
  <si>
    <t>cm</t>
  </si>
  <si>
    <t>duty</t>
  </si>
  <si>
    <t>r[V]</t>
  </si>
  <si>
    <t>左</t>
  </si>
  <si>
    <t>duty</t>
  </si>
  <si>
    <t>右</t>
  </si>
  <si>
    <t>duty</t>
  </si>
  <si>
    <t>L</t>
  </si>
  <si>
    <t>R</t>
  </si>
  <si>
    <t>電力勾配</t>
  </si>
  <si>
    <t>Fl'</t>
  </si>
  <si>
    <t>Fr'</t>
  </si>
  <si>
    <t>dFl'/dD</t>
  </si>
  <si>
    <t>dFr'/dD</t>
  </si>
  <si>
    <t>トルク勾配</t>
  </si>
  <si>
    <t>ΔTl/ΔD=rgΔFl'/ΔD</t>
  </si>
  <si>
    <t>g =</t>
  </si>
  <si>
    <t>ΔTr/ΔD=rgΔFr'/ΔD</t>
  </si>
  <si>
    <t>Δωr∞/ΔD</t>
  </si>
  <si>
    <t>モータートルク係数</t>
  </si>
  <si>
    <t>ΔTl/ΔE=(ΔTl/ΔD)/(ΔE/ΔD)</t>
  </si>
  <si>
    <t>ΔTr/ΔE=(ΔTr/ΔD)/(ΔE/ΔD)</t>
  </si>
  <si>
    <t>dr</t>
  </si>
  <si>
    <t>dl</t>
  </si>
  <si>
    <t>タイヤ角速度係数</t>
  </si>
  <si>
    <t>c=ΔT/Δω∞</t>
  </si>
  <si>
    <t>cl=ΔTl/Δωl∞=(ΔTl/ΔD)/(Δωl∞/ΔD)</t>
  </si>
  <si>
    <t>No</t>
  </si>
  <si>
    <t>omega_l</t>
  </si>
  <si>
    <t xml:space="preserve">omega_r </t>
  </si>
  <si>
    <t xml:space="preserve">Velocity </t>
  </si>
  <si>
    <t xml:space="preserve">Omega </t>
  </si>
  <si>
    <t>時定数</t>
  </si>
  <si>
    <t>t*10^-3</t>
  </si>
  <si>
    <t>τl[msec]</t>
  </si>
  <si>
    <t>τr[msec]</t>
  </si>
  <si>
    <t>Δωl∞*63</t>
  </si>
  <si>
    <t>検出範囲</t>
  </si>
  <si>
    <t>±</t>
  </si>
  <si>
    <t xml:space="preserve"> </t>
  </si>
  <si>
    <t>Jl = τl*cl</t>
  </si>
  <si>
    <t>Jr = τr*cr</t>
  </si>
  <si>
    <t>Δωl∞/ΔD</t>
  </si>
  <si>
    <t>rl =</t>
  </si>
  <si>
    <t>rr =</t>
  </si>
  <si>
    <t>時間 10t ms</t>
  </si>
  <si>
    <t>dlshift</t>
  </si>
  <si>
    <t>drshift</t>
  </si>
  <si>
    <t>時間 t ms</t>
  </si>
  <si>
    <t>Nm/V</t>
  </si>
  <si>
    <t>ranga</t>
  </si>
  <si>
    <t>msec</t>
  </si>
  <si>
    <t>y = 2.1653Ln(x) + 0.6957</t>
  </si>
  <si>
    <t>y = 1.9806Ln(x) + 0.4543</t>
  </si>
  <si>
    <t>y = 0.2071Ln(x) + 0.2133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</si>
</sst>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'電力'!$A$2:$A$14</c:f>
              <c:numCache/>
            </c:numRef>
          </c:xVal>
          <c:yVal>
            <c:numRef>
              <c:f>'電力'!$B$2:$B$14</c:f>
              <c:numCache/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54307"/>
        <c:crosses val="autoZero"/>
        <c:crossBetween val="midCat"/>
        <c:dispUnits/>
      </c:valAx>
      <c:valAx>
        <c:axId val="58854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278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'モータトルク係数'!$A$3:$A$11</c:f>
              <c:numCache/>
            </c:numRef>
          </c:xVal>
          <c:yVal>
            <c:numRef>
              <c:f>'モータトルク係数'!$B$3:$B$11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'モータトルク係数'!$F$3:$F$11</c:f>
              <c:numCache/>
            </c:numRef>
          </c:xVal>
          <c:yVal>
            <c:numRef>
              <c:f>'モータトルク係数'!$G$3:$G$11</c:f>
              <c:numCache/>
            </c:numRef>
          </c:yVal>
          <c:smooth val="0"/>
        </c:ser>
        <c:axId val="59926716"/>
        <c:axId val="2469533"/>
      </c:scatterChart>
      <c:valAx>
        <c:axId val="599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9533"/>
        <c:crosses val="autoZero"/>
        <c:crossBetween val="midCat"/>
        <c:dispUnits/>
      </c:valAx>
      <c:valAx>
        <c:axId val="2469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26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'タイヤ抵抗係数'!$A$2:$A$7</c:f>
              <c:numCache/>
            </c:numRef>
          </c:xVal>
          <c:yVal>
            <c:numRef>
              <c:f>'タイヤ抵抗係数'!$B$2:$B$7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'タイヤ抵抗係数'!$A$2:$A$7</c:f>
              <c:numCache/>
            </c:numRef>
          </c:xVal>
          <c:yVal>
            <c:numRef>
              <c:f>'タイヤ抵抗係数'!$E$2:$E$7</c:f>
              <c:numCache/>
            </c:numRef>
          </c:yVal>
          <c:smooth val="0"/>
        </c:ser>
        <c:axId val="22225798"/>
        <c:axId val="65814455"/>
      </c:scatterChart>
      <c:valAx>
        <c:axId val="2222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14455"/>
        <c:crosses val="autoZero"/>
        <c:crossBetween val="midCat"/>
        <c:dispUnits/>
      </c:valAx>
      <c:valAx>
        <c:axId val="658144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225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'タイヤ系慣性モーメント'!$B$1</c:f>
              <c:strCache>
                <c:ptCount val="1"/>
                <c:pt idx="0">
                  <c:v>omega_l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'タイヤ系慣性モーメント'!$A$2:$A$102</c:f>
              <c:numCache/>
            </c:numRef>
          </c:xVal>
          <c:yVal>
            <c:numRef>
              <c:f>'タイヤ系慣性モーメント'!$B$2:$B$102</c:f>
              <c:numCache/>
            </c:numRef>
          </c:yVal>
          <c:smooth val="0"/>
        </c:ser>
        <c:ser>
          <c:idx val="1"/>
          <c:order val="1"/>
          <c:tx>
            <c:strRef>
              <c:f>'タイヤ系慣性モーメント'!$C$1</c:f>
              <c:strCache>
                <c:ptCount val="1"/>
                <c:pt idx="0">
                  <c:v>omega_r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'タイヤ系慣性モーメント'!$A$2:$A$102</c:f>
              <c:numCache/>
            </c:numRef>
          </c:xVal>
          <c:yVal>
            <c:numRef>
              <c:f>'タイヤ系慣性モーメント'!$C$2:$C$102</c:f>
              <c:numCache/>
            </c:numRef>
          </c:yVal>
          <c:smooth val="0"/>
        </c:ser>
        <c:axId val="55459184"/>
        <c:axId val="29370609"/>
      </c:scatterChart>
      <c:valAx>
        <c:axId val="55459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70609"/>
        <c:crosses val="autoZero"/>
        <c:crossBetween val="midCat"/>
        <c:dispUnits/>
      </c:valAx>
      <c:valAx>
        <c:axId val="29370609"/>
        <c:scaling>
          <c:orientation val="minMax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crossAx val="55459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'タイヤ系慣性モーメント'!$A$2:$A$12</c:f>
              <c:numCache/>
            </c:numRef>
          </c:xVal>
          <c:yVal>
            <c:numRef>
              <c:f>'タイヤ系慣性モーメント'!$B$2:$B$12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'タイヤ系慣性モーメント'!$A$2:$A$12</c:f>
              <c:numCache/>
            </c:numRef>
          </c:xVal>
          <c:yVal>
            <c:numRef>
              <c:f>'タイヤ系慣性モーメント'!$C$2:$C$12</c:f>
              <c:numCache/>
            </c:numRef>
          </c:yVal>
          <c:smooth val="0"/>
        </c:ser>
        <c:axId val="63008890"/>
        <c:axId val="30209099"/>
      </c:scatterChart>
      <c:valAx>
        <c:axId val="63008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09099"/>
        <c:crosses val="autoZero"/>
        <c:crossBetween val="midCat"/>
        <c:dispUnits/>
      </c:valAx>
      <c:valAx>
        <c:axId val="302090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08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'data3 (2)'!$C$1</c:f>
              <c:strCache>
                <c:ptCount val="1"/>
                <c:pt idx="0">
                  <c:v>Omega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'data3 (2)'!$A$2:$A$17</c:f>
              <c:numCache/>
            </c:numRef>
          </c:xVal>
          <c:yVal>
            <c:numRef>
              <c:f>'data3 (2)'!$C$2:$C$17</c:f>
              <c:numCache/>
            </c:numRef>
          </c:yVal>
          <c:smooth val="0"/>
        </c:ser>
        <c:axId val="3446436"/>
        <c:axId val="31017925"/>
      </c:scatterChart>
      <c:valAx>
        <c:axId val="3446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17925"/>
        <c:crosses val="autoZero"/>
        <c:crossBetween val="midCat"/>
        <c:dispUnits/>
      </c:valAx>
      <c:valAx>
        <c:axId val="31017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'data3 (3)'!$B$1</c:f>
              <c:strCache>
                <c:ptCount val="1"/>
                <c:pt idx="0">
                  <c:v>Omega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y = 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'data3 (3)'!$A$2:$A$17</c:f>
              <c:numCache/>
            </c:numRef>
          </c:xVal>
          <c:yVal>
            <c:numRef>
              <c:f>'data3 (3)'!$B$2:$B$17</c:f>
              <c:numCache/>
            </c:numRef>
          </c:yVal>
          <c:smooth val="0"/>
        </c:ser>
        <c:axId val="10725870"/>
        <c:axId val="29423967"/>
      </c:scatterChart>
      <c:valAx>
        <c:axId val="1072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23967"/>
        <c:crosses val="autoZero"/>
        <c:crossBetween val="midCat"/>
        <c:dispUnits/>
      </c:valAx>
      <c:valAx>
        <c:axId val="294239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25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0</xdr:rowOff>
    </xdr:from>
    <xdr:to>
      <xdr:col>7</xdr:col>
      <xdr:colOff>533400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285750" y="2914650"/>
        <a:ext cx="5048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18</xdr:row>
      <xdr:rowOff>142875</xdr:rowOff>
    </xdr:from>
    <xdr:to>
      <xdr:col>8</xdr:col>
      <xdr:colOff>47625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85775" y="3228975"/>
        <a:ext cx="5048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18</xdr:row>
      <xdr:rowOff>57150</xdr:rowOff>
    </xdr:from>
    <xdr:to>
      <xdr:col>8</xdr:col>
      <xdr:colOff>19050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457200" y="3143250"/>
        <a:ext cx="5048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11</xdr:row>
      <xdr:rowOff>28575</xdr:rowOff>
    </xdr:from>
    <xdr:to>
      <xdr:col>9</xdr:col>
      <xdr:colOff>676275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219325" y="1914525"/>
        <a:ext cx="4629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28</xdr:row>
      <xdr:rowOff>114300</xdr:rowOff>
    </xdr:from>
    <xdr:to>
      <xdr:col>10</xdr:col>
      <xdr:colOff>0</xdr:colOff>
      <xdr:row>44</xdr:row>
      <xdr:rowOff>66675</xdr:rowOff>
    </xdr:to>
    <xdr:graphicFrame>
      <xdr:nvGraphicFramePr>
        <xdr:cNvPr id="2" name="Chart 4"/>
        <xdr:cNvGraphicFramePr/>
      </xdr:nvGraphicFramePr>
      <xdr:xfrm>
        <a:off x="2228850" y="4914900"/>
        <a:ext cx="4629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14</xdr:row>
      <xdr:rowOff>38100</xdr:rowOff>
    </xdr:from>
    <xdr:to>
      <xdr:col>12</xdr:col>
      <xdr:colOff>47625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2419350" y="2438400"/>
        <a:ext cx="5857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15</xdr:row>
      <xdr:rowOff>19050</xdr:rowOff>
    </xdr:from>
    <xdr:to>
      <xdr:col>12</xdr:col>
      <xdr:colOff>533400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905125" y="2590800"/>
        <a:ext cx="5857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:D4"/>
    </sheetView>
  </sheetViews>
  <sheetFormatPr defaultColWidth="9.00390625" defaultRowHeight="13.5"/>
  <cols>
    <col min="1" max="1" width="12.625" style="0" customWidth="1"/>
  </cols>
  <sheetData>
    <row r="1" spans="1:4" ht="13.5">
      <c r="A1" t="s">
        <v>0</v>
      </c>
      <c r="B1" t="s">
        <v>1</v>
      </c>
      <c r="C1">
        <v>5.2</v>
      </c>
      <c r="D1" t="s">
        <v>2</v>
      </c>
    </row>
    <row r="2" spans="1:4" ht="13.5">
      <c r="A2" t="s">
        <v>6</v>
      </c>
      <c r="B2" t="s">
        <v>7</v>
      </c>
      <c r="C2">
        <v>13.8</v>
      </c>
      <c r="D2" t="s">
        <v>8</v>
      </c>
    </row>
    <row r="3" spans="1:4" ht="13.5">
      <c r="A3" t="s">
        <v>3</v>
      </c>
      <c r="B3" t="s">
        <v>30</v>
      </c>
      <c r="C3">
        <v>6.4</v>
      </c>
      <c r="D3" t="s">
        <v>4</v>
      </c>
    </row>
    <row r="4" spans="1:4" ht="13.5">
      <c r="A4" t="s">
        <v>5</v>
      </c>
      <c r="B4" t="s">
        <v>31</v>
      </c>
      <c r="C4">
        <v>6.4</v>
      </c>
      <c r="D4" t="s"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22">
      <selection activeCell="E3" sqref="E3"/>
    </sheetView>
  </sheetViews>
  <sheetFormatPr defaultColWidth="9.00390625" defaultRowHeight="13.5"/>
  <sheetData>
    <row r="1" spans="1:4" ht="13.5">
      <c r="A1" t="s">
        <v>56</v>
      </c>
      <c r="B1" t="s">
        <v>39</v>
      </c>
      <c r="D1" t="s">
        <v>62</v>
      </c>
    </row>
    <row r="2" spans="1:5" ht="13.5">
      <c r="A2">
        <v>0.1</v>
      </c>
      <c r="B2">
        <f>0.2071*LN(A2)+0.2133</f>
        <v>-0.26356537275906683</v>
      </c>
      <c r="E2">
        <v>0.884</v>
      </c>
    </row>
    <row r="3" spans="1:8" ht="13.5">
      <c r="A3">
        <v>0.2</v>
      </c>
      <c r="B3">
        <f aca="true" t="shared" si="0" ref="B3:B66">0.2071*LN(A3)+0.2133</f>
        <v>-0.1200145916651022</v>
      </c>
      <c r="E3">
        <f>E2*63/100</f>
        <v>0.55692</v>
      </c>
      <c r="G3" t="s">
        <v>58</v>
      </c>
      <c r="H3">
        <v>0.002</v>
      </c>
    </row>
    <row r="4" spans="1:2" ht="13.5">
      <c r="A4">
        <v>0.3</v>
      </c>
      <c r="B4">
        <f t="shared" si="0"/>
        <v>-0.0360427677759014</v>
      </c>
    </row>
    <row r="5" spans="1:2" ht="13.5">
      <c r="A5">
        <v>0.4</v>
      </c>
      <c r="B5">
        <f t="shared" si="0"/>
        <v>0.023536189428862486</v>
      </c>
    </row>
    <row r="6" spans="1:2" ht="13.5">
      <c r="A6">
        <v>0.5</v>
      </c>
      <c r="B6">
        <f t="shared" si="0"/>
        <v>0.0697492189060353</v>
      </c>
    </row>
    <row r="7" spans="1:5" ht="13.5">
      <c r="A7">
        <v>0.6</v>
      </c>
      <c r="B7">
        <f t="shared" si="0"/>
        <v>0.10750801331806331</v>
      </c>
      <c r="E7" t="s">
        <v>40</v>
      </c>
    </row>
    <row r="8" spans="1:5" ht="13.5">
      <c r="A8">
        <v>0.7</v>
      </c>
      <c r="B8">
        <f t="shared" si="0"/>
        <v>0.13943261911028848</v>
      </c>
      <c r="E8">
        <v>5.3</v>
      </c>
    </row>
    <row r="9" spans="1:6" ht="13.5">
      <c r="A9">
        <v>0.8</v>
      </c>
      <c r="B9">
        <f t="shared" si="0"/>
        <v>0.16708697052282717</v>
      </c>
      <c r="E9">
        <v>53</v>
      </c>
      <c r="F9" t="s">
        <v>59</v>
      </c>
    </row>
    <row r="10" spans="1:2" ht="13.5">
      <c r="A10">
        <v>0.9</v>
      </c>
      <c r="B10">
        <f t="shared" si="0"/>
        <v>0.19147983720726416</v>
      </c>
    </row>
    <row r="11" spans="1:2" ht="13.5">
      <c r="A11">
        <v>1</v>
      </c>
      <c r="B11">
        <f t="shared" si="0"/>
        <v>0.2133</v>
      </c>
    </row>
    <row r="12" spans="1:2" ht="13.5">
      <c r="A12">
        <v>1.1</v>
      </c>
      <c r="B12">
        <f t="shared" si="0"/>
        <v>0.23303873823747567</v>
      </c>
    </row>
    <row r="13" spans="1:2" ht="13.5">
      <c r="A13">
        <v>1.2</v>
      </c>
      <c r="B13">
        <f t="shared" si="0"/>
        <v>0.251058794412028</v>
      </c>
    </row>
    <row r="14" spans="1:2" ht="13.5">
      <c r="A14">
        <v>1.3</v>
      </c>
      <c r="B14">
        <f t="shared" si="0"/>
        <v>0.2676356391712174</v>
      </c>
    </row>
    <row r="15" spans="1:2" ht="13.5">
      <c r="A15">
        <v>1.4</v>
      </c>
      <c r="B15">
        <f t="shared" si="0"/>
        <v>0.28298340020425317</v>
      </c>
    </row>
    <row r="16" spans="1:2" ht="13.5">
      <c r="A16">
        <v>1.5</v>
      </c>
      <c r="B16">
        <f t="shared" si="0"/>
        <v>0.2972718238892008</v>
      </c>
    </row>
    <row r="17" spans="1:2" ht="13.5">
      <c r="A17">
        <v>1.6</v>
      </c>
      <c r="B17">
        <f t="shared" si="0"/>
        <v>0.31063775161679186</v>
      </c>
    </row>
    <row r="18" spans="1:2" ht="13.5">
      <c r="A18">
        <v>1.7</v>
      </c>
      <c r="B18">
        <f t="shared" si="0"/>
        <v>0.3231931107949755</v>
      </c>
    </row>
    <row r="19" spans="1:2" ht="13.5">
      <c r="A19">
        <v>1.8</v>
      </c>
      <c r="B19">
        <f t="shared" si="0"/>
        <v>0.3350306183012288</v>
      </c>
    </row>
    <row r="20" spans="1:2" ht="13.5">
      <c r="A20">
        <v>1.9</v>
      </c>
      <c r="B20">
        <f t="shared" si="0"/>
        <v>0.34622793982630296</v>
      </c>
    </row>
    <row r="21" spans="1:2" ht="13.5">
      <c r="A21">
        <v>2</v>
      </c>
      <c r="B21">
        <f t="shared" si="0"/>
        <v>0.3568507810939647</v>
      </c>
    </row>
    <row r="22" spans="1:2" ht="13.5">
      <c r="A22">
        <v>2.1</v>
      </c>
      <c r="B22">
        <f t="shared" si="0"/>
        <v>0.36695522409345405</v>
      </c>
    </row>
    <row r="23" spans="1:2" ht="13.5">
      <c r="A23">
        <v>2.2</v>
      </c>
      <c r="B23">
        <f t="shared" si="0"/>
        <v>0.37658951933144036</v>
      </c>
    </row>
    <row r="24" spans="1:2" ht="13.5">
      <c r="A24">
        <v>2.3</v>
      </c>
      <c r="B24">
        <f t="shared" si="0"/>
        <v>0.38579547935986</v>
      </c>
    </row>
    <row r="25" spans="1:2" ht="13.5">
      <c r="A25">
        <v>2.4</v>
      </c>
      <c r="B25">
        <f t="shared" si="0"/>
        <v>0.3946095755059926</v>
      </c>
    </row>
    <row r="26" spans="1:2" ht="13.5">
      <c r="A26">
        <v>2.5</v>
      </c>
      <c r="B26">
        <f t="shared" si="0"/>
        <v>0.4030638105711375</v>
      </c>
    </row>
    <row r="27" spans="1:2" ht="13.5">
      <c r="A27">
        <v>2.6</v>
      </c>
      <c r="B27">
        <f t="shared" si="0"/>
        <v>0.41118642026518204</v>
      </c>
    </row>
    <row r="28" spans="1:2" ht="13.5">
      <c r="A28">
        <v>2.7</v>
      </c>
      <c r="B28">
        <f t="shared" si="0"/>
        <v>0.4190024421904297</v>
      </c>
    </row>
    <row r="29" spans="1:2" ht="13.5">
      <c r="A29">
        <v>2.8</v>
      </c>
      <c r="B29">
        <f t="shared" si="0"/>
        <v>0.42653418129821785</v>
      </c>
    </row>
    <row r="30" spans="1:2" ht="13.5">
      <c r="A30">
        <v>2.9</v>
      </c>
      <c r="B30">
        <f t="shared" si="0"/>
        <v>0.4338015936311319</v>
      </c>
    </row>
    <row r="31" spans="1:2" ht="13.5">
      <c r="A31">
        <v>3</v>
      </c>
      <c r="B31">
        <f t="shared" si="0"/>
        <v>0.4408226049831655</v>
      </c>
    </row>
    <row r="32" spans="1:2" ht="13.5">
      <c r="A32">
        <v>3.1</v>
      </c>
      <c r="B32">
        <f t="shared" si="0"/>
        <v>0.44761337728980694</v>
      </c>
    </row>
    <row r="33" spans="1:2" ht="13.5">
      <c r="A33">
        <v>3.2</v>
      </c>
      <c r="B33">
        <f t="shared" si="0"/>
        <v>0.45418853271075654</v>
      </c>
    </row>
    <row r="34" spans="1:2" ht="13.5">
      <c r="A34">
        <v>3.3</v>
      </c>
      <c r="B34">
        <f t="shared" si="0"/>
        <v>0.4605613432206412</v>
      </c>
    </row>
    <row r="35" spans="1:2" ht="13.5">
      <c r="A35">
        <v>3.4</v>
      </c>
      <c r="B35">
        <f t="shared" si="0"/>
        <v>0.46674389188894017</v>
      </c>
    </row>
    <row r="36" spans="1:2" ht="13.5">
      <c r="A36">
        <v>3.5</v>
      </c>
      <c r="B36">
        <f t="shared" si="0"/>
        <v>0.4727472107753907</v>
      </c>
    </row>
    <row r="37" spans="1:2" ht="13.5">
      <c r="A37">
        <v>3.6</v>
      </c>
      <c r="B37">
        <f t="shared" si="0"/>
        <v>0.4785813993951935</v>
      </c>
    </row>
    <row r="38" spans="1:2" ht="13.5">
      <c r="A38">
        <v>3.7</v>
      </c>
      <c r="B38">
        <f t="shared" si="0"/>
        <v>0.48425572694955205</v>
      </c>
    </row>
    <row r="39" spans="1:2" ht="13.5">
      <c r="A39">
        <v>3.8</v>
      </c>
      <c r="B39">
        <f t="shared" si="0"/>
        <v>0.4897787209202676</v>
      </c>
    </row>
    <row r="40" spans="1:2" ht="13.5">
      <c r="A40">
        <v>3.9</v>
      </c>
      <c r="B40">
        <f t="shared" si="0"/>
        <v>0.49515824415438286</v>
      </c>
    </row>
    <row r="41" spans="1:2" ht="13.5">
      <c r="A41">
        <v>4</v>
      </c>
      <c r="B41">
        <f t="shared" si="0"/>
        <v>0.5004015621879294</v>
      </c>
    </row>
    <row r="42" spans="1:2" ht="13.5">
      <c r="A42">
        <v>4.1</v>
      </c>
      <c r="B42">
        <f t="shared" si="0"/>
        <v>0.5055154022553953</v>
      </c>
    </row>
    <row r="43" spans="1:2" ht="13.5">
      <c r="A43">
        <v>4.2</v>
      </c>
      <c r="B43">
        <f t="shared" si="0"/>
        <v>0.5105060051874187</v>
      </c>
    </row>
    <row r="44" spans="1:2" ht="13.5">
      <c r="A44">
        <v>4.3</v>
      </c>
      <c r="B44">
        <f t="shared" si="0"/>
        <v>0.5153791712010699</v>
      </c>
    </row>
    <row r="45" spans="1:2" ht="13.5">
      <c r="A45">
        <v>4.4</v>
      </c>
      <c r="B45">
        <f t="shared" si="0"/>
        <v>0.520140300425405</v>
      </c>
    </row>
    <row r="46" spans="1:2" ht="13.5">
      <c r="A46">
        <v>4.5</v>
      </c>
      <c r="B46">
        <f t="shared" si="0"/>
        <v>0.5247944288723664</v>
      </c>
    </row>
    <row r="47" spans="1:2" ht="13.5">
      <c r="A47">
        <v>4.6</v>
      </c>
      <c r="B47">
        <f t="shared" si="0"/>
        <v>0.5293462604538246</v>
      </c>
    </row>
    <row r="48" spans="1:2" ht="13.5">
      <c r="A48">
        <v>4.7</v>
      </c>
      <c r="B48">
        <f t="shared" si="0"/>
        <v>0.5338001955550863</v>
      </c>
    </row>
    <row r="49" spans="1:2" ht="13.5">
      <c r="A49">
        <v>4.8</v>
      </c>
      <c r="B49">
        <f t="shared" si="0"/>
        <v>0.5381603565999573</v>
      </c>
    </row>
    <row r="50" spans="1:2" ht="13.5">
      <c r="A50">
        <v>4.9</v>
      </c>
      <c r="B50">
        <f t="shared" si="0"/>
        <v>0.542430610979644</v>
      </c>
    </row>
    <row r="51" spans="1:2" ht="13.5">
      <c r="A51">
        <v>5</v>
      </c>
      <c r="B51">
        <f t="shared" si="0"/>
        <v>0.5466145916651022</v>
      </c>
    </row>
    <row r="52" spans="1:2" ht="13.5">
      <c r="A52">
        <v>5.1</v>
      </c>
      <c r="B52">
        <f t="shared" si="0"/>
        <v>0.550715715778141</v>
      </c>
    </row>
    <row r="53" spans="1:2" ht="13.5">
      <c r="A53">
        <v>5.2</v>
      </c>
      <c r="B53">
        <f t="shared" si="0"/>
        <v>0.5547372013591467</v>
      </c>
    </row>
    <row r="54" spans="1:2" ht="13.5">
      <c r="A54">
        <v>5.3</v>
      </c>
      <c r="B54">
        <f t="shared" si="0"/>
        <v>0.5586820825375776</v>
      </c>
    </row>
    <row r="55" spans="1:2" ht="13.5">
      <c r="A55">
        <v>5.4</v>
      </c>
      <c r="B55">
        <f t="shared" si="0"/>
        <v>0.5625532232843944</v>
      </c>
    </row>
    <row r="56" spans="1:2" ht="13.5">
      <c r="A56">
        <v>5.5</v>
      </c>
      <c r="B56">
        <f t="shared" si="0"/>
        <v>0.5663533299025778</v>
      </c>
    </row>
    <row r="57" spans="1:2" ht="13.5">
      <c r="A57">
        <v>5.6</v>
      </c>
      <c r="B57">
        <f t="shared" si="0"/>
        <v>0.5700849623921825</v>
      </c>
    </row>
    <row r="58" spans="1:2" ht="13.5">
      <c r="A58">
        <v>5.7</v>
      </c>
      <c r="B58">
        <f t="shared" si="0"/>
        <v>0.5737505448094685</v>
      </c>
    </row>
    <row r="59" spans="1:2" ht="13.5">
      <c r="A59">
        <v>5.8</v>
      </c>
      <c r="B59">
        <f t="shared" si="0"/>
        <v>0.5773523747250966</v>
      </c>
    </row>
    <row r="60" spans="1:2" ht="13.5">
      <c r="A60">
        <v>5.9</v>
      </c>
      <c r="B60">
        <f t="shared" si="0"/>
        <v>0.5808926318738077</v>
      </c>
    </row>
    <row r="61" spans="1:2" ht="13.5">
      <c r="A61">
        <v>6</v>
      </c>
      <c r="B61">
        <f t="shared" si="0"/>
        <v>0.5843733860771302</v>
      </c>
    </row>
    <row r="62" spans="1:2" ht="13.5">
      <c r="A62">
        <v>6.1</v>
      </c>
      <c r="B62">
        <f t="shared" si="0"/>
        <v>0.587796604511226</v>
      </c>
    </row>
    <row r="63" spans="1:2" ht="13.5">
      <c r="A63">
        <v>6.2</v>
      </c>
      <c r="B63">
        <f t="shared" si="0"/>
        <v>0.5911641583837717</v>
      </c>
    </row>
    <row r="64" spans="1:2" ht="13.5">
      <c r="A64">
        <v>6.3</v>
      </c>
      <c r="B64">
        <f t="shared" si="0"/>
        <v>0.5944778290766195</v>
      </c>
    </row>
    <row r="65" spans="1:2" ht="13.5">
      <c r="A65">
        <v>6.4</v>
      </c>
      <c r="B65">
        <f t="shared" si="0"/>
        <v>0.5977393138047211</v>
      </c>
    </row>
    <row r="66" spans="1:2" ht="13.5">
      <c r="A66">
        <v>6.5</v>
      </c>
      <c r="B66">
        <f t="shared" si="0"/>
        <v>0.6009502308363195</v>
      </c>
    </row>
    <row r="67" spans="1:2" ht="13.5">
      <c r="A67">
        <v>6.6</v>
      </c>
      <c r="B67">
        <f aca="true" t="shared" si="1" ref="B67:B130">0.2071*LN(A67)+0.2133</f>
        <v>0.6041121243146059</v>
      </c>
    </row>
    <row r="68" spans="1:2" ht="13.5">
      <c r="A68">
        <v>6.7</v>
      </c>
      <c r="B68">
        <f t="shared" si="1"/>
        <v>0.6072264687168023</v>
      </c>
    </row>
    <row r="69" spans="1:2" ht="13.5">
      <c r="A69">
        <v>6.8</v>
      </c>
      <c r="B69">
        <f t="shared" si="1"/>
        <v>0.6102946729829049</v>
      </c>
    </row>
    <row r="70" spans="1:2" ht="13.5">
      <c r="A70">
        <v>6.9</v>
      </c>
      <c r="B70">
        <f t="shared" si="1"/>
        <v>0.6133180843430256</v>
      </c>
    </row>
    <row r="71" spans="1:2" ht="13.5">
      <c r="A71">
        <v>7</v>
      </c>
      <c r="B71">
        <f t="shared" si="1"/>
        <v>0.6162979918693554</v>
      </c>
    </row>
    <row r="72" spans="1:2" ht="13.5">
      <c r="A72">
        <v>7.1</v>
      </c>
      <c r="B72">
        <f t="shared" si="1"/>
        <v>0.6192356297761896</v>
      </c>
    </row>
    <row r="73" spans="1:2" ht="13.5">
      <c r="A73">
        <v>7.2</v>
      </c>
      <c r="B73">
        <f t="shared" si="1"/>
        <v>0.6221321804891582</v>
      </c>
    </row>
    <row r="74" spans="1:2" ht="13.5">
      <c r="A74">
        <v>7.3</v>
      </c>
      <c r="B74">
        <f t="shared" si="1"/>
        <v>0.6249887775027649</v>
      </c>
    </row>
    <row r="75" spans="1:2" ht="13.5">
      <c r="A75">
        <v>7.4</v>
      </c>
      <c r="B75">
        <f t="shared" si="1"/>
        <v>0.6278065080435167</v>
      </c>
    </row>
    <row r="76" spans="1:2" ht="13.5">
      <c r="A76">
        <v>7.5</v>
      </c>
      <c r="B76">
        <f t="shared" si="1"/>
        <v>0.6305864155543031</v>
      </c>
    </row>
    <row r="77" spans="1:2" ht="13.5">
      <c r="A77">
        <v>7.6</v>
      </c>
      <c r="B77">
        <f t="shared" si="1"/>
        <v>0.6333295020142322</v>
      </c>
    </row>
    <row r="78" spans="1:2" ht="13.5">
      <c r="A78">
        <v>7.7</v>
      </c>
      <c r="B78">
        <f t="shared" si="1"/>
        <v>0.636036730106831</v>
      </c>
    </row>
    <row r="79" spans="1:2" ht="13.5">
      <c r="A79">
        <v>7.8</v>
      </c>
      <c r="B79">
        <f t="shared" si="1"/>
        <v>0.6387090252483476</v>
      </c>
    </row>
    <row r="80" spans="1:2" ht="13.5">
      <c r="A80">
        <v>7.9</v>
      </c>
      <c r="B80">
        <f t="shared" si="1"/>
        <v>0.6413472774868534</v>
      </c>
    </row>
    <row r="81" spans="1:2" ht="13.5">
      <c r="A81">
        <v>8</v>
      </c>
      <c r="B81">
        <f t="shared" si="1"/>
        <v>0.643952343281894</v>
      </c>
    </row>
    <row r="82" spans="1:2" ht="13.5">
      <c r="A82">
        <v>8.1</v>
      </c>
      <c r="B82">
        <f t="shared" si="1"/>
        <v>0.6465250471735953</v>
      </c>
    </row>
    <row r="83" spans="1:2" ht="13.5">
      <c r="A83">
        <v>8.2</v>
      </c>
      <c r="B83">
        <f t="shared" si="1"/>
        <v>0.64906618334936</v>
      </c>
    </row>
    <row r="84" spans="1:2" ht="13.5">
      <c r="A84">
        <v>8.3</v>
      </c>
      <c r="B84">
        <f t="shared" si="1"/>
        <v>0.6515765171156086</v>
      </c>
    </row>
    <row r="85" spans="1:2" ht="13.5">
      <c r="A85">
        <v>8.4</v>
      </c>
      <c r="B85">
        <f t="shared" si="1"/>
        <v>0.6540567862813833</v>
      </c>
    </row>
    <row r="86" spans="1:2" ht="13.5">
      <c r="A86">
        <v>8.5</v>
      </c>
      <c r="B86">
        <f t="shared" si="1"/>
        <v>0.6565077024600776</v>
      </c>
    </row>
    <row r="87" spans="1:2" ht="13.5">
      <c r="A87">
        <v>8.6</v>
      </c>
      <c r="B87">
        <f t="shared" si="1"/>
        <v>0.6589299522950345</v>
      </c>
    </row>
    <row r="88" spans="1:2" ht="13.5">
      <c r="A88">
        <v>8.7</v>
      </c>
      <c r="B88">
        <f t="shared" si="1"/>
        <v>0.6613241986142974</v>
      </c>
    </row>
    <row r="89" spans="1:2" ht="13.5">
      <c r="A89">
        <v>8.8</v>
      </c>
      <c r="B89">
        <f t="shared" si="1"/>
        <v>0.6636910815193697</v>
      </c>
    </row>
    <row r="90" spans="1:2" ht="13.5">
      <c r="A90">
        <v>8.9</v>
      </c>
      <c r="B90">
        <f t="shared" si="1"/>
        <v>0.6660312194124594</v>
      </c>
    </row>
    <row r="91" spans="1:2" ht="13.5">
      <c r="A91">
        <v>9</v>
      </c>
      <c r="B91">
        <f t="shared" si="1"/>
        <v>0.6683452099663311</v>
      </c>
    </row>
    <row r="92" spans="1:2" ht="13.5">
      <c r="A92">
        <v>9.1</v>
      </c>
      <c r="B92">
        <f t="shared" si="1"/>
        <v>0.6706336310405727</v>
      </c>
    </row>
    <row r="93" spans="1:2" ht="13.5">
      <c r="A93">
        <v>9.2</v>
      </c>
      <c r="B93">
        <f t="shared" si="1"/>
        <v>0.6728970415477894</v>
      </c>
    </row>
    <row r="94" spans="1:2" ht="13.5">
      <c r="A94">
        <v>9.3</v>
      </c>
      <c r="B94">
        <f t="shared" si="1"/>
        <v>0.6751359822729724</v>
      </c>
    </row>
    <row r="95" spans="1:2" ht="13.5">
      <c r="A95">
        <v>9.4</v>
      </c>
      <c r="B95">
        <f t="shared" si="1"/>
        <v>0.677350976649051</v>
      </c>
    </row>
    <row r="96" spans="1:2" ht="13.5">
      <c r="A96">
        <v>9.5</v>
      </c>
      <c r="B96">
        <f t="shared" si="1"/>
        <v>0.6795425314914052</v>
      </c>
    </row>
    <row r="97" spans="1:2" ht="13.5">
      <c r="A97">
        <v>9.6</v>
      </c>
      <c r="B97">
        <f t="shared" si="1"/>
        <v>0.681711137693922</v>
      </c>
    </row>
    <row r="98" spans="1:2" ht="13.5">
      <c r="A98">
        <v>9.7</v>
      </c>
      <c r="B98">
        <f t="shared" si="1"/>
        <v>0.6838572708889836</v>
      </c>
    </row>
    <row r="99" spans="1:2" ht="13.5">
      <c r="A99">
        <v>9.8</v>
      </c>
      <c r="B99">
        <f t="shared" si="1"/>
        <v>0.6859813920736086</v>
      </c>
    </row>
    <row r="100" spans="1:2" ht="13.5">
      <c r="A100">
        <v>9.9</v>
      </c>
      <c r="B100">
        <f t="shared" si="1"/>
        <v>0.6880839482038068</v>
      </c>
    </row>
    <row r="101" spans="1:2" ht="13.5">
      <c r="A101">
        <v>10</v>
      </c>
      <c r="B101">
        <f t="shared" si="1"/>
        <v>0.6901653727590669</v>
      </c>
    </row>
    <row r="102" spans="1:2" ht="13.5">
      <c r="A102">
        <v>10.1</v>
      </c>
      <c r="B102">
        <f t="shared" si="1"/>
        <v>0.6922260862787579</v>
      </c>
    </row>
    <row r="103" spans="1:2" ht="13.5">
      <c r="A103">
        <v>10.2</v>
      </c>
      <c r="B103">
        <f t="shared" si="1"/>
        <v>0.6942664968721056</v>
      </c>
    </row>
    <row r="104" spans="1:2" ht="13.5">
      <c r="A104">
        <v>10.3</v>
      </c>
      <c r="B104">
        <f t="shared" si="1"/>
        <v>0.6962870007032906</v>
      </c>
    </row>
    <row r="105" spans="1:2" ht="13.5">
      <c r="A105">
        <v>10.4</v>
      </c>
      <c r="B105">
        <f t="shared" si="1"/>
        <v>0.6982879824531114</v>
      </c>
    </row>
    <row r="106" spans="1:2" ht="13.5">
      <c r="A106">
        <v>10.5</v>
      </c>
      <c r="B106">
        <f t="shared" si="1"/>
        <v>0.7002698157585563</v>
      </c>
    </row>
    <row r="107" spans="1:2" ht="13.5">
      <c r="A107">
        <v>10.6</v>
      </c>
      <c r="B107">
        <f t="shared" si="1"/>
        <v>0.7022328636315422</v>
      </c>
    </row>
    <row r="108" spans="1:2" ht="13.5">
      <c r="A108">
        <v>10.7</v>
      </c>
      <c r="B108">
        <f t="shared" si="1"/>
        <v>0.7041774788579939</v>
      </c>
    </row>
    <row r="109" spans="1:2" ht="13.5">
      <c r="A109">
        <v>10.8</v>
      </c>
      <c r="B109">
        <f t="shared" si="1"/>
        <v>0.7061040043783591</v>
      </c>
    </row>
    <row r="110" spans="1:2" ht="13.5">
      <c r="A110">
        <v>10.9</v>
      </c>
      <c r="B110">
        <f t="shared" si="1"/>
        <v>0.7080127736505888</v>
      </c>
    </row>
    <row r="111" spans="1:2" ht="13.5">
      <c r="A111">
        <v>11</v>
      </c>
      <c r="B111">
        <f t="shared" si="1"/>
        <v>0.7099041109965425</v>
      </c>
    </row>
    <row r="112" spans="1:2" ht="13.5">
      <c r="A112">
        <v>11.1</v>
      </c>
      <c r="B112">
        <f t="shared" si="1"/>
        <v>0.7117783319327176</v>
      </c>
    </row>
    <row r="113" spans="1:2" ht="13.5">
      <c r="A113">
        <v>11.2</v>
      </c>
      <c r="B113">
        <f t="shared" si="1"/>
        <v>0.7136357434861471</v>
      </c>
    </row>
    <row r="114" spans="1:2" ht="13.5">
      <c r="A114">
        <v>11.3</v>
      </c>
      <c r="B114">
        <f t="shared" si="1"/>
        <v>0.7154766444962588</v>
      </c>
    </row>
    <row r="115" spans="1:2" ht="13.5">
      <c r="A115">
        <v>11.4</v>
      </c>
      <c r="B115">
        <f t="shared" si="1"/>
        <v>0.7173013259034331</v>
      </c>
    </row>
    <row r="116" spans="1:2" ht="13.5">
      <c r="A116">
        <v>11.5</v>
      </c>
      <c r="B116">
        <f t="shared" si="1"/>
        <v>0.7191100710249623</v>
      </c>
    </row>
    <row r="117" spans="1:2" ht="13.5">
      <c r="A117">
        <v>11.6</v>
      </c>
      <c r="B117">
        <f t="shared" si="1"/>
        <v>0.7209031558190613</v>
      </c>
    </row>
    <row r="118" spans="1:2" ht="13.5">
      <c r="A118">
        <v>11.7</v>
      </c>
      <c r="B118">
        <f t="shared" si="1"/>
        <v>0.7226808491375485</v>
      </c>
    </row>
    <row r="119" spans="1:2" ht="13.5">
      <c r="A119">
        <v>11.8</v>
      </c>
      <c r="B119">
        <f t="shared" si="1"/>
        <v>0.7244434129677724</v>
      </c>
    </row>
    <row r="120" spans="1:2" ht="13.5">
      <c r="A120">
        <v>11.9</v>
      </c>
      <c r="B120">
        <f t="shared" si="1"/>
        <v>0.7261911026643308</v>
      </c>
    </row>
    <row r="121" spans="1:2" ht="13.5">
      <c r="A121">
        <v>12</v>
      </c>
      <c r="B121">
        <f t="shared" si="1"/>
        <v>0.727924167171095</v>
      </c>
    </row>
    <row r="122" spans="1:2" ht="13.5">
      <c r="A122">
        <v>12.1</v>
      </c>
      <c r="B122">
        <f t="shared" si="1"/>
        <v>0.7296428492340181</v>
      </c>
    </row>
    <row r="123" spans="1:2" ht="13.5">
      <c r="A123">
        <v>12.2</v>
      </c>
      <c r="B123">
        <f t="shared" si="1"/>
        <v>0.7313473856051906</v>
      </c>
    </row>
    <row r="124" spans="1:2" ht="13.5">
      <c r="A124">
        <v>12.3</v>
      </c>
      <c r="B124">
        <f t="shared" si="1"/>
        <v>0.7330380072385609</v>
      </c>
    </row>
    <row r="125" spans="1:2" ht="13.5">
      <c r="A125">
        <v>12.4</v>
      </c>
      <c r="B125">
        <f t="shared" si="1"/>
        <v>0.7347149394777364</v>
      </c>
    </row>
    <row r="126" spans="1:2" ht="13.5">
      <c r="A126">
        <v>12.5</v>
      </c>
      <c r="B126">
        <f t="shared" si="1"/>
        <v>0.7363784022362398</v>
      </c>
    </row>
    <row r="127" spans="1:2" ht="13.5">
      <c r="A127">
        <v>12.6</v>
      </c>
      <c r="B127">
        <f t="shared" si="1"/>
        <v>0.7380286101705842</v>
      </c>
    </row>
    <row r="128" spans="1:2" ht="13.5">
      <c r="A128">
        <v>12.7</v>
      </c>
      <c r="B128">
        <f t="shared" si="1"/>
        <v>0.7396657728465075</v>
      </c>
    </row>
    <row r="129" spans="1:2" ht="13.5">
      <c r="A129">
        <v>12.8</v>
      </c>
      <c r="B129">
        <f t="shared" si="1"/>
        <v>0.7412900948986858</v>
      </c>
    </row>
    <row r="130" spans="1:2" ht="13.5">
      <c r="A130">
        <v>12.9</v>
      </c>
      <c r="B130">
        <f t="shared" si="1"/>
        <v>0.7429017761842354</v>
      </c>
    </row>
    <row r="131" spans="1:2" ht="13.5">
      <c r="A131">
        <v>13</v>
      </c>
      <c r="B131">
        <f aca="true" t="shared" si="2" ref="B131:B169">0.2071*LN(A131)+0.2133</f>
        <v>0.7445010119302842</v>
      </c>
    </row>
    <row r="132" spans="1:2" ht="13.5">
      <c r="A132">
        <v>13.1</v>
      </c>
      <c r="B132">
        <f t="shared" si="2"/>
        <v>0.7460879928758917</v>
      </c>
    </row>
    <row r="133" spans="1:2" ht="13.5">
      <c r="A133">
        <v>13.2</v>
      </c>
      <c r="B133">
        <f t="shared" si="2"/>
        <v>0.7476629054085706</v>
      </c>
    </row>
    <row r="134" spans="1:2" ht="13.5">
      <c r="A134">
        <v>13.3</v>
      </c>
      <c r="B134">
        <f t="shared" si="2"/>
        <v>0.7492259316956584</v>
      </c>
    </row>
    <row r="135" spans="1:2" ht="13.5">
      <c r="A135">
        <v>13.4</v>
      </c>
      <c r="B135">
        <f t="shared" si="2"/>
        <v>0.750777249810767</v>
      </c>
    </row>
    <row r="136" spans="1:2" ht="13.5">
      <c r="A136">
        <v>13.5</v>
      </c>
      <c r="B136">
        <f t="shared" si="2"/>
        <v>0.7523170338555318</v>
      </c>
    </row>
    <row r="137" spans="1:2" ht="13.5">
      <c r="A137">
        <v>13.6</v>
      </c>
      <c r="B137">
        <f t="shared" si="2"/>
        <v>0.7538454540768695</v>
      </c>
    </row>
    <row r="138" spans="1:2" ht="13.5">
      <c r="A138">
        <v>13.7</v>
      </c>
      <c r="B138">
        <f t="shared" si="2"/>
        <v>0.7553626769799378</v>
      </c>
    </row>
    <row r="139" spans="1:2" ht="13.5">
      <c r="A139">
        <v>13.8</v>
      </c>
      <c r="B139">
        <f t="shared" si="2"/>
        <v>0.7568688654369902</v>
      </c>
    </row>
    <row r="140" spans="1:2" ht="13.5">
      <c r="A140">
        <v>13.9</v>
      </c>
      <c r="B140">
        <f t="shared" si="2"/>
        <v>0.7583641787922994</v>
      </c>
    </row>
    <row r="141" spans="1:2" ht="13.5">
      <c r="A141">
        <v>14</v>
      </c>
      <c r="B141">
        <f t="shared" si="2"/>
        <v>0.7598487729633201</v>
      </c>
    </row>
    <row r="142" spans="1:2" ht="13.5">
      <c r="A142">
        <v>14.1</v>
      </c>
      <c r="B142">
        <f t="shared" si="2"/>
        <v>0.7613228005382517</v>
      </c>
    </row>
    <row r="143" spans="1:2" ht="13.5">
      <c r="A143">
        <v>14.2</v>
      </c>
      <c r="B143">
        <f t="shared" si="2"/>
        <v>0.7627864108701543</v>
      </c>
    </row>
    <row r="144" spans="1:2" ht="13.5">
      <c r="A144">
        <v>14.3</v>
      </c>
      <c r="B144">
        <f t="shared" si="2"/>
        <v>0.76423975016776</v>
      </c>
    </row>
    <row r="145" spans="1:2" ht="13.5">
      <c r="A145">
        <v>14.4</v>
      </c>
      <c r="B145">
        <f t="shared" si="2"/>
        <v>0.7656829615831229</v>
      </c>
    </row>
    <row r="146" spans="1:2" ht="13.5">
      <c r="A146">
        <v>14.5</v>
      </c>
      <c r="B146">
        <f t="shared" si="2"/>
        <v>0.767116185296234</v>
      </c>
    </row>
    <row r="147" spans="1:2" ht="13.5">
      <c r="A147">
        <v>14.6</v>
      </c>
      <c r="B147">
        <f t="shared" si="2"/>
        <v>0.7685395585967296</v>
      </c>
    </row>
    <row r="148" spans="1:2" ht="13.5">
      <c r="A148">
        <v>14.7</v>
      </c>
      <c r="B148">
        <f t="shared" si="2"/>
        <v>0.7699532159628095</v>
      </c>
    </row>
    <row r="149" spans="1:2" ht="13.5">
      <c r="A149">
        <v>14.8</v>
      </c>
      <c r="B149">
        <f t="shared" si="2"/>
        <v>0.7713572891374814</v>
      </c>
    </row>
    <row r="150" spans="1:2" ht="13.5">
      <c r="A150">
        <v>14.9</v>
      </c>
      <c r="B150">
        <f t="shared" si="2"/>
        <v>0.7727519072022377</v>
      </c>
    </row>
    <row r="151" spans="1:2" ht="13.5">
      <c r="A151">
        <v>15</v>
      </c>
      <c r="B151">
        <f t="shared" si="2"/>
        <v>0.7741371966482677</v>
      </c>
    </row>
    <row r="152" spans="1:2" ht="13.5">
      <c r="A152">
        <v>15.1</v>
      </c>
      <c r="B152">
        <f t="shared" si="2"/>
        <v>0.7755132814453041</v>
      </c>
    </row>
    <row r="153" spans="1:2" ht="13.5">
      <c r="A153">
        <v>15.2</v>
      </c>
      <c r="B153">
        <f t="shared" si="2"/>
        <v>0.7768802831081969</v>
      </c>
    </row>
    <row r="154" spans="1:2" ht="13.5">
      <c r="A154">
        <v>15.3</v>
      </c>
      <c r="B154">
        <f t="shared" si="2"/>
        <v>0.7782383207613066</v>
      </c>
    </row>
    <row r="155" spans="1:2" ht="13.5">
      <c r="A155">
        <v>15.4</v>
      </c>
      <c r="B155">
        <f t="shared" si="2"/>
        <v>0.7795875112007957</v>
      </c>
    </row>
    <row r="156" spans="1:2" ht="13.5">
      <c r="A156">
        <v>15.5</v>
      </c>
      <c r="B156">
        <f t="shared" si="2"/>
        <v>0.7809279689549091</v>
      </c>
    </row>
    <row r="157" spans="1:2" ht="13.5">
      <c r="A157">
        <v>15.6</v>
      </c>
      <c r="B157">
        <f t="shared" si="2"/>
        <v>0.7822598063423123</v>
      </c>
    </row>
    <row r="158" spans="1:2" ht="13.5">
      <c r="A158">
        <v>15.7</v>
      </c>
      <c r="B158">
        <f t="shared" si="2"/>
        <v>0.7835831335285677</v>
      </c>
    </row>
    <row r="159" spans="1:2" ht="13.5">
      <c r="A159">
        <v>15.8</v>
      </c>
      <c r="B159">
        <f t="shared" si="2"/>
        <v>0.7848980585808178</v>
      </c>
    </row>
    <row r="160" spans="1:2" ht="13.5">
      <c r="A160">
        <v>15.9</v>
      </c>
      <c r="B160">
        <f t="shared" si="2"/>
        <v>0.7862046875207431</v>
      </c>
    </row>
    <row r="161" spans="1:2" ht="13.5">
      <c r="A161">
        <v>16</v>
      </c>
      <c r="B161">
        <f t="shared" si="2"/>
        <v>0.7875031243758588</v>
      </c>
    </row>
    <row r="162" spans="1:2" ht="13.5">
      <c r="A162">
        <v>16.1</v>
      </c>
      <c r="B162">
        <f t="shared" si="2"/>
        <v>0.7887934712292155</v>
      </c>
    </row>
    <row r="163" spans="1:2" ht="13.5">
      <c r="A163">
        <v>16.2</v>
      </c>
      <c r="B163">
        <f t="shared" si="2"/>
        <v>0.79007582826756</v>
      </c>
    </row>
    <row r="164" spans="1:2" ht="13.5">
      <c r="A164">
        <v>16.3</v>
      </c>
      <c r="B164">
        <f t="shared" si="2"/>
        <v>0.7913502938280137</v>
      </c>
    </row>
    <row r="165" spans="1:2" ht="13.5">
      <c r="A165">
        <v>16.4</v>
      </c>
      <c r="B165">
        <f t="shared" si="2"/>
        <v>0.7926169644433247</v>
      </c>
    </row>
    <row r="166" spans="1:2" ht="13.5">
      <c r="A166">
        <v>16.5</v>
      </c>
      <c r="B166">
        <f t="shared" si="2"/>
        <v>0.7938759348857434</v>
      </c>
    </row>
    <row r="167" spans="1:2" ht="13.5">
      <c r="A167">
        <v>16.6</v>
      </c>
      <c r="B167">
        <f t="shared" si="2"/>
        <v>0.7951272982095734</v>
      </c>
    </row>
    <row r="168" spans="1:2" ht="13.5">
      <c r="A168">
        <v>16.7</v>
      </c>
      <c r="B168">
        <f t="shared" si="2"/>
        <v>0.7963711457924432</v>
      </c>
    </row>
    <row r="169" spans="1:2" ht="13.5">
      <c r="A169">
        <v>16.8</v>
      </c>
      <c r="B169">
        <f t="shared" si="2"/>
        <v>0.797607567375348</v>
      </c>
    </row>
  </sheetData>
  <conditionalFormatting sqref="B1:B65536">
    <cfRule type="cellIs" priority="1" dxfId="0" operator="between" stopIfTrue="1">
      <formula>$E$3-$H$3</formula>
      <formula>$E$3+$H$3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3" sqref="D3"/>
    </sheetView>
  </sheetViews>
  <sheetFormatPr defaultColWidth="9.00390625" defaultRowHeight="13.5"/>
  <sheetData>
    <row r="1" spans="1:2" ht="13.5">
      <c r="A1" t="s">
        <v>9</v>
      </c>
      <c r="B1" t="s">
        <v>10</v>
      </c>
    </row>
    <row r="2" spans="1:4" ht="13.5">
      <c r="A2">
        <v>0</v>
      </c>
      <c r="B2">
        <v>0</v>
      </c>
      <c r="C2">
        <f>A2*$D$3-0.4</f>
        <v>-0.4</v>
      </c>
      <c r="D2" t="s">
        <v>17</v>
      </c>
    </row>
    <row r="3" spans="1:4" ht="13.5">
      <c r="A3">
        <v>10</v>
      </c>
      <c r="B3">
        <v>0</v>
      </c>
      <c r="C3">
        <f aca="true" t="shared" si="0" ref="C3:C14">A3*$D$3-0.4</f>
        <v>-0.12200000000000005</v>
      </c>
      <c r="D3">
        <v>0.0278</v>
      </c>
    </row>
    <row r="4" spans="1:3" ht="13.5">
      <c r="A4">
        <v>20</v>
      </c>
      <c r="B4">
        <v>0.1</v>
      </c>
      <c r="C4">
        <f t="shared" si="0"/>
        <v>0.15599999999999992</v>
      </c>
    </row>
    <row r="5" spans="1:3" ht="13.5">
      <c r="A5">
        <v>30</v>
      </c>
      <c r="B5">
        <v>0.35</v>
      </c>
      <c r="C5">
        <f t="shared" si="0"/>
        <v>0.43399999999999994</v>
      </c>
    </row>
    <row r="6" spans="1:3" ht="13.5">
      <c r="A6">
        <v>40</v>
      </c>
      <c r="B6">
        <v>0.6</v>
      </c>
      <c r="C6">
        <f t="shared" si="0"/>
        <v>0.7119999999999999</v>
      </c>
    </row>
    <row r="7" spans="1:3" ht="13.5">
      <c r="A7">
        <v>50</v>
      </c>
      <c r="B7">
        <v>0.75</v>
      </c>
      <c r="C7">
        <f t="shared" si="0"/>
        <v>0.9899999999999999</v>
      </c>
    </row>
    <row r="8" spans="1:3" ht="13.5">
      <c r="A8">
        <v>60</v>
      </c>
      <c r="B8">
        <v>1.15</v>
      </c>
      <c r="C8">
        <f t="shared" si="0"/>
        <v>1.2679999999999998</v>
      </c>
    </row>
    <row r="9" spans="1:3" ht="13.5">
      <c r="A9">
        <v>70</v>
      </c>
      <c r="B9">
        <v>1.4</v>
      </c>
      <c r="C9">
        <f t="shared" si="0"/>
        <v>1.5459999999999998</v>
      </c>
    </row>
    <row r="10" spans="1:3" ht="13.5">
      <c r="A10">
        <v>80</v>
      </c>
      <c r="B10">
        <v>1.65</v>
      </c>
      <c r="C10">
        <f t="shared" si="0"/>
        <v>1.8239999999999998</v>
      </c>
    </row>
    <row r="11" spans="1:3" ht="13.5">
      <c r="A11">
        <v>90</v>
      </c>
      <c r="B11">
        <v>1.95</v>
      </c>
      <c r="C11">
        <f t="shared" si="0"/>
        <v>2.102</v>
      </c>
    </row>
    <row r="12" spans="1:3" ht="13.5">
      <c r="A12">
        <v>100</v>
      </c>
      <c r="B12">
        <v>2.25</v>
      </c>
      <c r="C12">
        <f t="shared" si="0"/>
        <v>2.38</v>
      </c>
    </row>
    <row r="13" spans="1:3" ht="13.5">
      <c r="A13">
        <v>110</v>
      </c>
      <c r="B13">
        <v>2.56</v>
      </c>
      <c r="C13">
        <f t="shared" si="0"/>
        <v>2.658</v>
      </c>
    </row>
    <row r="14" spans="1:3" ht="13.5">
      <c r="A14">
        <v>120</v>
      </c>
      <c r="B14">
        <v>3.6</v>
      </c>
      <c r="C14">
        <f t="shared" si="0"/>
        <v>2.936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F14" sqref="F14"/>
    </sheetView>
  </sheetViews>
  <sheetFormatPr defaultColWidth="9.00390625" defaultRowHeight="13.5"/>
  <sheetData>
    <row r="1" spans="1:10" ht="13.5">
      <c r="A1" t="s">
        <v>11</v>
      </c>
      <c r="B1" t="s">
        <v>18</v>
      </c>
      <c r="F1" t="s">
        <v>13</v>
      </c>
      <c r="G1" t="s">
        <v>19</v>
      </c>
      <c r="J1" t="s">
        <v>22</v>
      </c>
    </row>
    <row r="2" spans="1:7" ht="13.5">
      <c r="A2" t="s">
        <v>12</v>
      </c>
      <c r="B2" t="s">
        <v>2</v>
      </c>
      <c r="F2" t="s">
        <v>12</v>
      </c>
      <c r="G2" t="s">
        <v>2</v>
      </c>
    </row>
    <row r="3" spans="1:14" ht="13.5">
      <c r="A3">
        <v>30</v>
      </c>
      <c r="B3">
        <v>0</v>
      </c>
      <c r="C3">
        <f>$A$14*A3-265</f>
        <v>-43.998999999999995</v>
      </c>
      <c r="F3">
        <v>30</v>
      </c>
      <c r="G3">
        <v>0</v>
      </c>
      <c r="H3">
        <f>$F$14*F3-267</f>
        <v>-63</v>
      </c>
      <c r="J3" t="s">
        <v>11</v>
      </c>
      <c r="N3" t="s">
        <v>13</v>
      </c>
    </row>
    <row r="4" spans="1:8" ht="13.5">
      <c r="A4">
        <v>40</v>
      </c>
      <c r="B4">
        <v>20</v>
      </c>
      <c r="C4">
        <f aca="true" t="shared" si="0" ref="C4:C11">$A$14*A4-265</f>
        <v>29.668000000000006</v>
      </c>
      <c r="F4">
        <v>40</v>
      </c>
      <c r="G4">
        <v>20</v>
      </c>
      <c r="H4">
        <f aca="true" t="shared" si="1" ref="H4:H11">$F$14*F4-267</f>
        <v>5</v>
      </c>
    </row>
    <row r="5" spans="1:14" ht="13.5">
      <c r="A5">
        <v>50</v>
      </c>
      <c r="B5">
        <v>60</v>
      </c>
      <c r="C5">
        <f t="shared" si="0"/>
        <v>103.33499999999998</v>
      </c>
      <c r="F5">
        <v>50</v>
      </c>
      <c r="G5">
        <v>75</v>
      </c>
      <c r="H5">
        <f t="shared" si="1"/>
        <v>73</v>
      </c>
      <c r="J5" t="s">
        <v>23</v>
      </c>
      <c r="N5" t="s">
        <v>25</v>
      </c>
    </row>
    <row r="6" spans="1:14" ht="13.5">
      <c r="A6">
        <v>60</v>
      </c>
      <c r="B6">
        <v>110</v>
      </c>
      <c r="C6">
        <f t="shared" si="0"/>
        <v>177.002</v>
      </c>
      <c r="F6">
        <v>60</v>
      </c>
      <c r="G6">
        <v>95</v>
      </c>
      <c r="H6">
        <f t="shared" si="1"/>
        <v>141</v>
      </c>
      <c r="J6">
        <f>K9*K10*A14*10^-3</f>
        <v>0.0014438732</v>
      </c>
      <c r="N6">
        <f>O9*K10*F14*10^-3</f>
        <v>0.0013328</v>
      </c>
    </row>
    <row r="7" spans="1:8" ht="13.5">
      <c r="A7">
        <v>70</v>
      </c>
      <c r="B7">
        <v>250</v>
      </c>
      <c r="C7">
        <f t="shared" si="0"/>
        <v>250.66899999999998</v>
      </c>
      <c r="F7">
        <v>70</v>
      </c>
      <c r="G7">
        <v>130</v>
      </c>
      <c r="H7">
        <f t="shared" si="1"/>
        <v>209</v>
      </c>
    </row>
    <row r="8" spans="1:8" ht="13.5">
      <c r="A8">
        <v>80</v>
      </c>
      <c r="B8">
        <v>390</v>
      </c>
      <c r="C8">
        <f t="shared" si="0"/>
        <v>324.336</v>
      </c>
      <c r="F8">
        <v>80</v>
      </c>
      <c r="G8">
        <v>275</v>
      </c>
      <c r="H8">
        <f t="shared" si="1"/>
        <v>277</v>
      </c>
    </row>
    <row r="9" spans="1:15" ht="13.5">
      <c r="A9">
        <v>90</v>
      </c>
      <c r="B9">
        <v>440</v>
      </c>
      <c r="C9">
        <f t="shared" si="0"/>
        <v>398.00299999999993</v>
      </c>
      <c r="F9">
        <v>90</v>
      </c>
      <c r="G9">
        <v>315</v>
      </c>
      <c r="H9">
        <f t="shared" si="1"/>
        <v>345</v>
      </c>
      <c r="J9" t="s">
        <v>51</v>
      </c>
      <c r="K9">
        <v>0.02</v>
      </c>
      <c r="N9" t="s">
        <v>52</v>
      </c>
      <c r="O9">
        <v>0.02</v>
      </c>
    </row>
    <row r="10" spans="1:11" ht="13.5">
      <c r="A10">
        <v>100</v>
      </c>
      <c r="B10">
        <v>480</v>
      </c>
      <c r="C10">
        <f t="shared" si="0"/>
        <v>471.66999999999996</v>
      </c>
      <c r="F10">
        <v>100</v>
      </c>
      <c r="G10">
        <v>400</v>
      </c>
      <c r="H10">
        <f t="shared" si="1"/>
        <v>413</v>
      </c>
      <c r="J10" t="s">
        <v>24</v>
      </c>
      <c r="K10">
        <v>9.8</v>
      </c>
    </row>
    <row r="11" spans="1:8" ht="13.5">
      <c r="A11">
        <v>110</v>
      </c>
      <c r="B11">
        <v>500</v>
      </c>
      <c r="C11">
        <f t="shared" si="0"/>
        <v>545.337</v>
      </c>
      <c r="F11">
        <v>110</v>
      </c>
      <c r="G11">
        <v>570</v>
      </c>
      <c r="H11">
        <f t="shared" si="1"/>
        <v>481</v>
      </c>
    </row>
    <row r="13" spans="1:6" ht="13.5">
      <c r="A13" t="s">
        <v>20</v>
      </c>
      <c r="F13" t="s">
        <v>21</v>
      </c>
    </row>
    <row r="14" spans="1:10" ht="13.5">
      <c r="A14">
        <v>7.3667</v>
      </c>
      <c r="F14">
        <v>6.8</v>
      </c>
      <c r="J14" t="s">
        <v>27</v>
      </c>
    </row>
    <row r="16" spans="10:14" ht="13.5">
      <c r="J16" t="s">
        <v>11</v>
      </c>
      <c r="N16" t="s">
        <v>13</v>
      </c>
    </row>
    <row r="18" spans="10:14" ht="13.5">
      <c r="J18" t="s">
        <v>28</v>
      </c>
      <c r="N18" t="s">
        <v>29</v>
      </c>
    </row>
    <row r="19" spans="10:14" ht="13.5">
      <c r="J19">
        <f>J6/'電力'!D3</f>
        <v>0.05193788489208634</v>
      </c>
      <c r="N19">
        <f>N6/'電力'!D3</f>
        <v>0.04794244604316547</v>
      </c>
    </row>
    <row r="20" spans="10:15" ht="13.5">
      <c r="J20">
        <f>J19*10^2</f>
        <v>5.193788489208634</v>
      </c>
      <c r="K20" t="s">
        <v>57</v>
      </c>
      <c r="N20">
        <f>N19*10^2</f>
        <v>4.794244604316547</v>
      </c>
      <c r="O20" t="s">
        <v>57</v>
      </c>
    </row>
    <row r="22" spans="10:14" ht="13.5">
      <c r="J22" t="s">
        <v>54</v>
      </c>
      <c r="N22" t="s">
        <v>55</v>
      </c>
    </row>
    <row r="23" spans="10:14" ht="13.5">
      <c r="J23">
        <f>265.67/7.37</f>
        <v>36.047489823609226</v>
      </c>
      <c r="N23">
        <f>267.11/6.8</f>
        <v>39.28088235294118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J26" sqref="J26"/>
    </sheetView>
  </sheetViews>
  <sheetFormatPr defaultColWidth="9.00390625" defaultRowHeight="13.5"/>
  <sheetData>
    <row r="1" spans="1:12" ht="13.5">
      <c r="A1" t="s">
        <v>14</v>
      </c>
      <c r="B1" t="s">
        <v>15</v>
      </c>
      <c r="E1" t="s">
        <v>16</v>
      </c>
      <c r="J1" t="s">
        <v>32</v>
      </c>
      <c r="L1" t="s">
        <v>33</v>
      </c>
    </row>
    <row r="2" spans="1:6" ht="13.5">
      <c r="A2">
        <v>50</v>
      </c>
      <c r="B2">
        <v>3.93</v>
      </c>
      <c r="C2">
        <f>$A$10*A2-0</f>
        <v>4.32</v>
      </c>
      <c r="E2">
        <v>2.75</v>
      </c>
      <c r="F2">
        <f aca="true" t="shared" si="0" ref="F2:F7">$E$10*A2-0.8</f>
        <v>3.465</v>
      </c>
    </row>
    <row r="3" spans="1:14" ht="13.5">
      <c r="A3">
        <v>60</v>
      </c>
      <c r="B3">
        <v>5.3</v>
      </c>
      <c r="C3">
        <f>$A$10*A3-0</f>
        <v>5.184</v>
      </c>
      <c r="E3">
        <v>4.51</v>
      </c>
      <c r="F3">
        <f t="shared" si="0"/>
        <v>4.3180000000000005</v>
      </c>
      <c r="J3" t="s">
        <v>11</v>
      </c>
      <c r="N3" t="s">
        <v>11</v>
      </c>
    </row>
    <row r="4" spans="1:6" ht="13.5">
      <c r="A4">
        <v>70</v>
      </c>
      <c r="B4">
        <v>6.28</v>
      </c>
      <c r="C4">
        <f>$A$10*A4-0</f>
        <v>6.048</v>
      </c>
      <c r="E4">
        <v>5.5</v>
      </c>
      <c r="F4">
        <f t="shared" si="0"/>
        <v>5.171</v>
      </c>
    </row>
    <row r="5" spans="1:14" ht="13.5">
      <c r="A5">
        <v>80</v>
      </c>
      <c r="B5">
        <v>7.26</v>
      </c>
      <c r="C5">
        <f>$A$10*A5-0</f>
        <v>6.912000000000001</v>
      </c>
      <c r="E5">
        <v>6.28</v>
      </c>
      <c r="F5">
        <f t="shared" si="0"/>
        <v>6.024</v>
      </c>
      <c r="J5" t="s">
        <v>34</v>
      </c>
      <c r="N5" t="s">
        <v>34</v>
      </c>
    </row>
    <row r="6" spans="1:14" ht="13.5">
      <c r="A6">
        <v>90</v>
      </c>
      <c r="B6">
        <v>7.85</v>
      </c>
      <c r="C6">
        <f>$A$10*A6-0</f>
        <v>7.776000000000001</v>
      </c>
      <c r="E6">
        <v>6.68</v>
      </c>
      <c r="F6">
        <f t="shared" si="0"/>
        <v>6.877000000000001</v>
      </c>
      <c r="J6">
        <f>'モータトルク係数'!J6*A10</f>
        <v>0.00012475064448000002</v>
      </c>
      <c r="N6">
        <f>'モータトルク係数'!N6*E10</f>
        <v>0.00011368784</v>
      </c>
    </row>
    <row r="7" spans="1:6" ht="13.5">
      <c r="A7">
        <v>100</v>
      </c>
      <c r="B7">
        <v>8.25</v>
      </c>
      <c r="C7">
        <f>$A$10*A7-0</f>
        <v>8.64</v>
      </c>
      <c r="E7">
        <v>7.26</v>
      </c>
      <c r="F7">
        <f t="shared" si="0"/>
        <v>7.7299999999999995</v>
      </c>
    </row>
    <row r="9" spans="1:5" ht="13.5">
      <c r="A9" t="s">
        <v>50</v>
      </c>
      <c r="E9" t="s">
        <v>26</v>
      </c>
    </row>
    <row r="10" spans="1:5" ht="13.5">
      <c r="A10">
        <v>0.0864</v>
      </c>
      <c r="E10">
        <v>0.0853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1" sqref="A1:C102"/>
    </sheetView>
  </sheetViews>
  <sheetFormatPr defaultColWidth="9.00390625" defaultRowHeight="13.5"/>
  <sheetData>
    <row r="1" spans="1:7" ht="13.5">
      <c r="A1" t="s">
        <v>35</v>
      </c>
      <c r="B1" t="s">
        <v>36</v>
      </c>
      <c r="C1" t="s">
        <v>37</v>
      </c>
      <c r="E1" t="s">
        <v>44</v>
      </c>
      <c r="G1" t="s">
        <v>44</v>
      </c>
    </row>
    <row r="2" spans="1:7" ht="13.5">
      <c r="A2">
        <v>1</v>
      </c>
      <c r="B2">
        <v>1.178</v>
      </c>
      <c r="C2">
        <v>0.785</v>
      </c>
      <c r="E2">
        <f>'タイヤ抵抗係数'!B5*63/100</f>
        <v>4.5738</v>
      </c>
      <c r="G2">
        <f>'タイヤ抵抗係数'!E5*63/100</f>
        <v>3.9564000000000004</v>
      </c>
    </row>
    <row r="3" spans="1:3" ht="13.5">
      <c r="A3">
        <v>2</v>
      </c>
      <c r="B3">
        <v>1.963</v>
      </c>
      <c r="C3">
        <v>1.571</v>
      </c>
    </row>
    <row r="4" spans="1:3" ht="13.5">
      <c r="A4">
        <v>3</v>
      </c>
      <c r="B4">
        <v>2.749</v>
      </c>
      <c r="C4">
        <v>2.356</v>
      </c>
    </row>
    <row r="5" spans="1:3" ht="13.5">
      <c r="A5">
        <v>4</v>
      </c>
      <c r="B5">
        <v>3.141</v>
      </c>
      <c r="C5">
        <v>2.749</v>
      </c>
    </row>
    <row r="6" spans="1:3" ht="13.5">
      <c r="A6">
        <v>5</v>
      </c>
      <c r="B6">
        <v>4.32</v>
      </c>
      <c r="C6">
        <v>3.927</v>
      </c>
    </row>
    <row r="7" spans="1:3" ht="13.5">
      <c r="A7">
        <v>6</v>
      </c>
      <c r="B7">
        <v>4.712</v>
      </c>
      <c r="C7">
        <v>4.32</v>
      </c>
    </row>
    <row r="8" spans="1:3" ht="13.5">
      <c r="A8">
        <v>7</v>
      </c>
      <c r="B8">
        <v>4.712</v>
      </c>
      <c r="C8">
        <v>4.32</v>
      </c>
    </row>
    <row r="9" spans="1:3" ht="13.5">
      <c r="A9">
        <v>8</v>
      </c>
      <c r="B9">
        <v>5.498</v>
      </c>
      <c r="C9">
        <v>4.712</v>
      </c>
    </row>
    <row r="10" spans="1:3" ht="13.5">
      <c r="A10">
        <v>9</v>
      </c>
      <c r="B10">
        <v>5.498</v>
      </c>
      <c r="C10">
        <v>4.712</v>
      </c>
    </row>
    <row r="11" spans="1:3" ht="13.5">
      <c r="A11">
        <v>10</v>
      </c>
      <c r="B11">
        <v>5.89</v>
      </c>
      <c r="C11">
        <v>5.105</v>
      </c>
    </row>
    <row r="12" spans="1:3" ht="13.5">
      <c r="A12">
        <v>11</v>
      </c>
      <c r="B12">
        <v>5.89</v>
      </c>
      <c r="C12">
        <v>5.105</v>
      </c>
    </row>
    <row r="13" spans="1:3" ht="13.5">
      <c r="A13">
        <v>12</v>
      </c>
      <c r="B13">
        <v>6.283</v>
      </c>
      <c r="C13">
        <v>5.105</v>
      </c>
    </row>
    <row r="14" spans="1:3" ht="13.5">
      <c r="A14">
        <v>13</v>
      </c>
      <c r="B14">
        <v>6.676</v>
      </c>
      <c r="C14">
        <v>5.89</v>
      </c>
    </row>
    <row r="15" spans="1:3" ht="13.5">
      <c r="A15">
        <v>14</v>
      </c>
      <c r="B15">
        <v>6.283</v>
      </c>
      <c r="C15">
        <v>5.498</v>
      </c>
    </row>
    <row r="16" spans="1:3" ht="13.5">
      <c r="A16">
        <v>15</v>
      </c>
      <c r="B16">
        <v>6.676</v>
      </c>
      <c r="C16">
        <v>5.498</v>
      </c>
    </row>
    <row r="17" spans="1:3" ht="13.5">
      <c r="A17">
        <v>16</v>
      </c>
      <c r="B17">
        <v>6.676</v>
      </c>
      <c r="C17">
        <v>5.89</v>
      </c>
    </row>
    <row r="18" spans="1:3" ht="13.5">
      <c r="A18">
        <v>17</v>
      </c>
      <c r="B18">
        <v>6.676</v>
      </c>
      <c r="C18">
        <v>5.498</v>
      </c>
    </row>
    <row r="19" spans="1:3" ht="13.5">
      <c r="A19">
        <v>18</v>
      </c>
      <c r="B19">
        <v>6.676</v>
      </c>
      <c r="C19">
        <v>5.89</v>
      </c>
    </row>
    <row r="20" spans="1:3" ht="13.5">
      <c r="A20">
        <v>19</v>
      </c>
      <c r="B20">
        <v>6.676</v>
      </c>
      <c r="C20">
        <v>5.89</v>
      </c>
    </row>
    <row r="21" spans="1:3" ht="13.5">
      <c r="A21">
        <v>20</v>
      </c>
      <c r="B21">
        <v>7.068</v>
      </c>
      <c r="C21">
        <v>5.89</v>
      </c>
    </row>
    <row r="22" spans="1:3" ht="13.5">
      <c r="A22">
        <v>21</v>
      </c>
      <c r="B22">
        <v>6.676</v>
      </c>
      <c r="C22">
        <v>5.89</v>
      </c>
    </row>
    <row r="23" spans="1:3" ht="13.5">
      <c r="A23">
        <v>22</v>
      </c>
      <c r="B23">
        <v>7.068</v>
      </c>
      <c r="C23">
        <v>5.89</v>
      </c>
    </row>
    <row r="24" spans="1:3" ht="13.5">
      <c r="A24">
        <v>23</v>
      </c>
      <c r="B24">
        <v>6.676</v>
      </c>
      <c r="C24">
        <v>5.89</v>
      </c>
    </row>
    <row r="25" spans="1:3" ht="13.5">
      <c r="A25">
        <v>24</v>
      </c>
      <c r="B25">
        <v>7.068</v>
      </c>
      <c r="C25">
        <v>5.89</v>
      </c>
    </row>
    <row r="26" spans="1:3" ht="13.5">
      <c r="A26">
        <v>25</v>
      </c>
      <c r="B26">
        <v>7.068</v>
      </c>
      <c r="C26">
        <v>5.89</v>
      </c>
    </row>
    <row r="27" spans="1:3" ht="13.5">
      <c r="A27">
        <v>26</v>
      </c>
      <c r="B27">
        <v>6.676</v>
      </c>
      <c r="C27">
        <v>6.283</v>
      </c>
    </row>
    <row r="28" spans="1:3" ht="13.5">
      <c r="A28">
        <v>27</v>
      </c>
      <c r="B28">
        <v>7.068</v>
      </c>
      <c r="C28">
        <v>5.89</v>
      </c>
    </row>
    <row r="29" spans="1:3" ht="13.5">
      <c r="A29">
        <v>28</v>
      </c>
      <c r="B29">
        <v>7.068</v>
      </c>
      <c r="C29">
        <v>5.89</v>
      </c>
    </row>
    <row r="30" spans="1:3" ht="13.5">
      <c r="A30">
        <v>29</v>
      </c>
      <c r="B30">
        <v>7.068</v>
      </c>
      <c r="C30">
        <v>6.283</v>
      </c>
    </row>
    <row r="31" spans="1:3" ht="13.5">
      <c r="A31">
        <v>30</v>
      </c>
      <c r="B31">
        <v>7.068</v>
      </c>
      <c r="C31">
        <v>5.89</v>
      </c>
    </row>
    <row r="32" spans="1:3" ht="13.5">
      <c r="A32">
        <v>31</v>
      </c>
      <c r="B32">
        <v>6.676</v>
      </c>
      <c r="C32">
        <v>5.89</v>
      </c>
    </row>
    <row r="33" spans="1:3" ht="13.5">
      <c r="A33">
        <v>32</v>
      </c>
      <c r="B33">
        <v>7.068</v>
      </c>
      <c r="C33">
        <v>6.283</v>
      </c>
    </row>
    <row r="34" spans="1:3" ht="13.5">
      <c r="A34">
        <v>33</v>
      </c>
      <c r="B34">
        <v>7.068</v>
      </c>
      <c r="C34">
        <v>5.89</v>
      </c>
    </row>
    <row r="35" spans="1:3" ht="13.5">
      <c r="A35">
        <v>34</v>
      </c>
      <c r="B35">
        <v>6.676</v>
      </c>
      <c r="C35">
        <v>6.283</v>
      </c>
    </row>
    <row r="36" spans="1:3" ht="13.5">
      <c r="A36">
        <v>35</v>
      </c>
      <c r="B36">
        <v>7.068</v>
      </c>
      <c r="C36">
        <v>5.89</v>
      </c>
    </row>
    <row r="37" spans="1:3" ht="13.5">
      <c r="A37">
        <v>36</v>
      </c>
      <c r="B37">
        <v>6.676</v>
      </c>
      <c r="C37">
        <v>5.89</v>
      </c>
    </row>
    <row r="38" spans="1:3" ht="13.5">
      <c r="A38">
        <v>37</v>
      </c>
      <c r="B38">
        <v>6.676</v>
      </c>
      <c r="C38">
        <v>5.89</v>
      </c>
    </row>
    <row r="39" spans="1:3" ht="13.5">
      <c r="A39">
        <v>38</v>
      </c>
      <c r="B39">
        <v>7.068</v>
      </c>
      <c r="C39">
        <v>6.283</v>
      </c>
    </row>
    <row r="40" spans="1:3" ht="13.5">
      <c r="A40">
        <v>39</v>
      </c>
      <c r="B40">
        <v>6.676</v>
      </c>
      <c r="C40">
        <v>5.89</v>
      </c>
    </row>
    <row r="41" spans="1:3" ht="13.5">
      <c r="A41">
        <v>40</v>
      </c>
      <c r="B41">
        <v>7.068</v>
      </c>
      <c r="C41">
        <v>5.89</v>
      </c>
    </row>
    <row r="42" spans="1:3" ht="13.5">
      <c r="A42">
        <v>41</v>
      </c>
      <c r="B42">
        <v>6.676</v>
      </c>
      <c r="C42">
        <v>6.283</v>
      </c>
    </row>
    <row r="43" spans="1:3" ht="13.5">
      <c r="A43">
        <v>42</v>
      </c>
      <c r="B43">
        <v>7.068</v>
      </c>
      <c r="C43">
        <v>5.89</v>
      </c>
    </row>
    <row r="44" spans="1:3" ht="13.5">
      <c r="A44">
        <v>43</v>
      </c>
      <c r="B44">
        <v>7.068</v>
      </c>
      <c r="C44">
        <v>5.89</v>
      </c>
    </row>
    <row r="45" spans="1:3" ht="13.5">
      <c r="A45">
        <v>44</v>
      </c>
      <c r="B45">
        <v>6.676</v>
      </c>
      <c r="C45">
        <v>6.283</v>
      </c>
    </row>
    <row r="46" spans="1:3" ht="13.5">
      <c r="A46">
        <v>45</v>
      </c>
      <c r="B46">
        <v>7.068</v>
      </c>
      <c r="C46">
        <v>5.89</v>
      </c>
    </row>
    <row r="47" spans="1:3" ht="13.5">
      <c r="A47">
        <v>46</v>
      </c>
      <c r="B47">
        <v>6.676</v>
      </c>
      <c r="C47">
        <v>6.283</v>
      </c>
    </row>
    <row r="48" spans="1:3" ht="13.5">
      <c r="A48">
        <v>47</v>
      </c>
      <c r="B48">
        <v>6.676</v>
      </c>
      <c r="C48">
        <v>5.89</v>
      </c>
    </row>
    <row r="49" spans="1:3" ht="13.5">
      <c r="A49">
        <v>48</v>
      </c>
      <c r="B49">
        <v>7.068</v>
      </c>
      <c r="C49">
        <v>6.283</v>
      </c>
    </row>
    <row r="50" spans="1:3" ht="13.5">
      <c r="A50">
        <v>49</v>
      </c>
      <c r="B50">
        <v>6.676</v>
      </c>
      <c r="C50">
        <v>6.283</v>
      </c>
    </row>
    <row r="51" spans="1:3" ht="13.5">
      <c r="A51">
        <v>50</v>
      </c>
      <c r="B51">
        <v>7.068</v>
      </c>
      <c r="C51">
        <v>5.89</v>
      </c>
    </row>
    <row r="52" spans="1:3" ht="13.5">
      <c r="A52">
        <v>51</v>
      </c>
      <c r="B52">
        <v>6.676</v>
      </c>
      <c r="C52">
        <v>6.283</v>
      </c>
    </row>
    <row r="53" spans="1:3" ht="13.5">
      <c r="A53">
        <v>52</v>
      </c>
      <c r="B53">
        <v>6.676</v>
      </c>
      <c r="C53">
        <v>5.89</v>
      </c>
    </row>
    <row r="54" spans="1:3" ht="13.5">
      <c r="A54">
        <v>53</v>
      </c>
      <c r="B54">
        <v>7.068</v>
      </c>
      <c r="C54">
        <v>6.283</v>
      </c>
    </row>
    <row r="55" spans="1:3" ht="13.5">
      <c r="A55">
        <v>54</v>
      </c>
      <c r="B55">
        <v>6.676</v>
      </c>
      <c r="C55">
        <v>5.89</v>
      </c>
    </row>
    <row r="56" spans="1:3" ht="13.5">
      <c r="A56">
        <v>55</v>
      </c>
      <c r="B56">
        <v>6.676</v>
      </c>
      <c r="C56">
        <v>6.283</v>
      </c>
    </row>
    <row r="57" spans="1:3" ht="13.5">
      <c r="A57">
        <v>56</v>
      </c>
      <c r="B57">
        <v>7.068</v>
      </c>
      <c r="C57">
        <v>5.89</v>
      </c>
    </row>
    <row r="58" spans="1:3" ht="13.5">
      <c r="A58">
        <v>57</v>
      </c>
      <c r="B58">
        <v>6.676</v>
      </c>
      <c r="C58">
        <v>6.283</v>
      </c>
    </row>
    <row r="59" spans="1:3" ht="13.5">
      <c r="A59">
        <v>58</v>
      </c>
      <c r="B59">
        <v>7.068</v>
      </c>
      <c r="C59">
        <v>5.89</v>
      </c>
    </row>
    <row r="60" spans="1:3" ht="13.5">
      <c r="A60">
        <v>59</v>
      </c>
      <c r="B60">
        <v>6.676</v>
      </c>
      <c r="C60">
        <v>6.283</v>
      </c>
    </row>
    <row r="61" spans="1:3" ht="13.5">
      <c r="A61">
        <v>60</v>
      </c>
      <c r="B61">
        <v>7.068</v>
      </c>
      <c r="C61">
        <v>5.89</v>
      </c>
    </row>
    <row r="62" spans="1:3" ht="13.5">
      <c r="A62">
        <v>61</v>
      </c>
      <c r="B62">
        <v>7.068</v>
      </c>
      <c r="C62">
        <v>5.89</v>
      </c>
    </row>
    <row r="63" spans="1:3" ht="13.5">
      <c r="A63">
        <v>62</v>
      </c>
      <c r="B63">
        <v>6.676</v>
      </c>
      <c r="C63">
        <v>6.283</v>
      </c>
    </row>
    <row r="64" spans="1:3" ht="13.5">
      <c r="A64">
        <v>63</v>
      </c>
      <c r="B64">
        <v>7.068</v>
      </c>
      <c r="C64">
        <v>5.89</v>
      </c>
    </row>
    <row r="65" spans="1:3" ht="13.5">
      <c r="A65">
        <v>64</v>
      </c>
      <c r="B65">
        <v>7.068</v>
      </c>
      <c r="C65">
        <v>6.283</v>
      </c>
    </row>
    <row r="66" spans="1:3" ht="13.5">
      <c r="A66">
        <v>65</v>
      </c>
      <c r="B66">
        <v>6.676</v>
      </c>
      <c r="C66">
        <v>5.89</v>
      </c>
    </row>
    <row r="67" spans="1:3" ht="13.5">
      <c r="A67">
        <v>66</v>
      </c>
      <c r="B67">
        <v>6.676</v>
      </c>
      <c r="C67">
        <v>6.283</v>
      </c>
    </row>
    <row r="68" spans="1:3" ht="13.5">
      <c r="A68">
        <v>67</v>
      </c>
      <c r="B68">
        <v>6.676</v>
      </c>
      <c r="C68">
        <v>5.89</v>
      </c>
    </row>
    <row r="69" spans="1:3" ht="13.5">
      <c r="A69">
        <v>68</v>
      </c>
      <c r="B69">
        <v>7.068</v>
      </c>
      <c r="C69">
        <v>6.283</v>
      </c>
    </row>
    <row r="70" spans="1:3" ht="13.5">
      <c r="A70">
        <v>69</v>
      </c>
      <c r="B70">
        <v>6.676</v>
      </c>
      <c r="C70">
        <v>5.89</v>
      </c>
    </row>
    <row r="71" spans="1:3" ht="13.5">
      <c r="A71">
        <v>70</v>
      </c>
      <c r="B71">
        <v>7.068</v>
      </c>
      <c r="C71">
        <v>6.283</v>
      </c>
    </row>
    <row r="72" spans="1:3" ht="13.5">
      <c r="A72">
        <v>71</v>
      </c>
      <c r="B72">
        <v>6.676</v>
      </c>
      <c r="C72">
        <v>5.89</v>
      </c>
    </row>
    <row r="73" spans="1:3" ht="13.5">
      <c r="A73">
        <v>72</v>
      </c>
      <c r="B73">
        <v>6.676</v>
      </c>
      <c r="C73">
        <v>6.283</v>
      </c>
    </row>
    <row r="74" spans="1:3" ht="13.5">
      <c r="A74">
        <v>73</v>
      </c>
      <c r="B74">
        <v>7.068</v>
      </c>
      <c r="C74">
        <v>5.89</v>
      </c>
    </row>
    <row r="75" spans="1:3" ht="13.5">
      <c r="A75">
        <v>74</v>
      </c>
      <c r="B75">
        <v>6.676</v>
      </c>
      <c r="C75">
        <v>6.283</v>
      </c>
    </row>
    <row r="76" spans="1:3" ht="13.5">
      <c r="A76">
        <v>75</v>
      </c>
      <c r="B76">
        <v>7.068</v>
      </c>
      <c r="C76">
        <v>5.89</v>
      </c>
    </row>
    <row r="77" spans="1:3" ht="13.5">
      <c r="A77">
        <v>76</v>
      </c>
      <c r="B77">
        <v>6.676</v>
      </c>
      <c r="C77">
        <v>6.283</v>
      </c>
    </row>
    <row r="78" spans="1:3" ht="13.5">
      <c r="A78">
        <v>77</v>
      </c>
      <c r="B78">
        <v>6.676</v>
      </c>
      <c r="C78">
        <v>6.283</v>
      </c>
    </row>
    <row r="79" spans="1:3" ht="13.5">
      <c r="A79">
        <v>78</v>
      </c>
      <c r="B79">
        <v>7.068</v>
      </c>
      <c r="C79">
        <v>5.89</v>
      </c>
    </row>
    <row r="80" spans="1:3" ht="13.5">
      <c r="A80">
        <v>79</v>
      </c>
      <c r="B80">
        <v>6.676</v>
      </c>
      <c r="C80">
        <v>5.89</v>
      </c>
    </row>
    <row r="81" spans="1:3" ht="13.5">
      <c r="A81">
        <v>80</v>
      </c>
      <c r="B81">
        <v>6.676</v>
      </c>
      <c r="C81">
        <v>6.283</v>
      </c>
    </row>
    <row r="82" spans="1:3" ht="13.5">
      <c r="A82">
        <v>81</v>
      </c>
      <c r="B82">
        <v>7.068</v>
      </c>
      <c r="C82">
        <v>6.283</v>
      </c>
    </row>
    <row r="83" spans="1:3" ht="13.5">
      <c r="A83">
        <v>82</v>
      </c>
      <c r="B83">
        <v>6.676</v>
      </c>
      <c r="C83">
        <v>5.89</v>
      </c>
    </row>
    <row r="84" spans="1:3" ht="13.5">
      <c r="A84">
        <v>83</v>
      </c>
      <c r="B84">
        <v>7.068</v>
      </c>
      <c r="C84">
        <v>6.283</v>
      </c>
    </row>
    <row r="85" spans="1:3" ht="13.5">
      <c r="A85">
        <v>84</v>
      </c>
      <c r="B85">
        <v>6.676</v>
      </c>
      <c r="C85">
        <v>6.283</v>
      </c>
    </row>
    <row r="86" spans="1:3" ht="13.5">
      <c r="A86">
        <v>85</v>
      </c>
      <c r="B86">
        <v>6.676</v>
      </c>
      <c r="C86">
        <v>6.283</v>
      </c>
    </row>
    <row r="87" spans="1:3" ht="13.5">
      <c r="A87">
        <v>86</v>
      </c>
      <c r="B87">
        <v>7.068</v>
      </c>
      <c r="C87">
        <v>6.283</v>
      </c>
    </row>
    <row r="88" spans="1:3" ht="13.5">
      <c r="A88">
        <v>87</v>
      </c>
      <c r="B88">
        <v>6.676</v>
      </c>
      <c r="C88">
        <v>5.89</v>
      </c>
    </row>
    <row r="89" spans="1:3" ht="13.5">
      <c r="A89">
        <v>88</v>
      </c>
      <c r="B89">
        <v>6.676</v>
      </c>
      <c r="C89">
        <v>6.283</v>
      </c>
    </row>
    <row r="90" spans="1:3" ht="13.5">
      <c r="A90">
        <v>89</v>
      </c>
      <c r="B90">
        <v>7.068</v>
      </c>
      <c r="C90">
        <v>6.283</v>
      </c>
    </row>
    <row r="91" spans="1:3" ht="13.5">
      <c r="A91">
        <v>90</v>
      </c>
      <c r="B91">
        <v>6.676</v>
      </c>
      <c r="C91">
        <v>5.89</v>
      </c>
    </row>
    <row r="92" spans="1:3" ht="13.5">
      <c r="A92">
        <v>91</v>
      </c>
      <c r="B92">
        <v>6.676</v>
      </c>
      <c r="C92">
        <v>6.283</v>
      </c>
    </row>
    <row r="93" spans="1:3" ht="13.5">
      <c r="A93">
        <v>92</v>
      </c>
      <c r="B93">
        <v>6.676</v>
      </c>
      <c r="C93">
        <v>5.89</v>
      </c>
    </row>
    <row r="94" spans="1:3" ht="13.5">
      <c r="A94">
        <v>93</v>
      </c>
      <c r="B94">
        <v>7.068</v>
      </c>
      <c r="C94">
        <v>6.283</v>
      </c>
    </row>
    <row r="95" spans="1:3" ht="13.5">
      <c r="A95">
        <v>94</v>
      </c>
      <c r="B95">
        <v>6.676</v>
      </c>
      <c r="C95">
        <v>6.283</v>
      </c>
    </row>
    <row r="96" spans="1:3" ht="13.5">
      <c r="A96">
        <v>95</v>
      </c>
      <c r="B96">
        <v>6.676</v>
      </c>
      <c r="C96">
        <v>6.283</v>
      </c>
    </row>
    <row r="97" spans="1:3" ht="13.5">
      <c r="A97">
        <v>96</v>
      </c>
      <c r="B97">
        <v>7.068</v>
      </c>
      <c r="C97">
        <v>5.89</v>
      </c>
    </row>
    <row r="98" spans="1:3" ht="13.5">
      <c r="A98">
        <v>97</v>
      </c>
      <c r="B98">
        <v>6.676</v>
      </c>
      <c r="C98">
        <v>6.283</v>
      </c>
    </row>
    <row r="99" spans="1:3" ht="13.5">
      <c r="A99">
        <v>98</v>
      </c>
      <c r="B99">
        <v>6.676</v>
      </c>
      <c r="C99">
        <v>5.89</v>
      </c>
    </row>
    <row r="100" spans="1:3" ht="13.5">
      <c r="A100">
        <v>99</v>
      </c>
      <c r="B100">
        <v>7.068</v>
      </c>
      <c r="C100">
        <v>6.283</v>
      </c>
    </row>
    <row r="101" spans="1:3" ht="13.5">
      <c r="A101">
        <v>100</v>
      </c>
      <c r="B101">
        <v>6.676</v>
      </c>
      <c r="C101">
        <v>6.283</v>
      </c>
    </row>
    <row r="102" spans="1:3" ht="13.5">
      <c r="A102">
        <v>101</v>
      </c>
      <c r="B102">
        <v>6.676</v>
      </c>
      <c r="C102">
        <v>6.283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1">
      <selection activeCell="G9" sqref="G9"/>
    </sheetView>
  </sheetViews>
  <sheetFormatPr defaultColWidth="9.00390625" defaultRowHeight="13.5"/>
  <sheetData>
    <row r="1" spans="1:5" ht="13.5">
      <c r="A1" t="s">
        <v>40</v>
      </c>
      <c r="B1" t="s">
        <v>60</v>
      </c>
      <c r="E1" t="s">
        <v>61</v>
      </c>
    </row>
    <row r="2" spans="1:9" ht="13.5">
      <c r="A2" t="s">
        <v>41</v>
      </c>
      <c r="B2" t="s">
        <v>36</v>
      </c>
      <c r="E2" t="s">
        <v>37</v>
      </c>
      <c r="G2" t="s">
        <v>44</v>
      </c>
      <c r="I2" t="s">
        <v>44</v>
      </c>
    </row>
    <row r="3" spans="1:9" ht="13.5">
      <c r="A3">
        <v>0.1</v>
      </c>
      <c r="B3">
        <f>2.1653*LN(A3)+0.6957</f>
        <v>-4.290087501860006</v>
      </c>
      <c r="E3">
        <f>1.9806*LN(A3)+0.4543</f>
        <v>-4.106200035184006</v>
      </c>
      <c r="G3">
        <f>'タイヤ系慣性モーメント'!E2</f>
        <v>4.5738</v>
      </c>
      <c r="I3">
        <f>'タイヤ系慣性モーメント'!G2</f>
        <v>3.9564000000000004</v>
      </c>
    </row>
    <row r="4" spans="1:5" ht="13.5">
      <c r="A4">
        <v>0.2</v>
      </c>
      <c r="B4">
        <f aca="true" t="shared" si="0" ref="B4:B67">2.1653*LN(A4)+0.6957</f>
        <v>-2.789215911793557</v>
      </c>
      <c r="E4">
        <f aca="true" t="shared" si="1" ref="E4:E67">1.9806*LN(A4)+0.4543</f>
        <v>-2.733352729366979</v>
      </c>
    </row>
    <row r="5" spans="1:9" ht="13.5">
      <c r="A5">
        <v>0.3</v>
      </c>
      <c r="B5">
        <f t="shared" si="0"/>
        <v>-1.911262313206949</v>
      </c>
      <c r="E5">
        <f t="shared" si="1"/>
        <v>-1.9302885362479492</v>
      </c>
      <c r="G5" t="s">
        <v>45</v>
      </c>
      <c r="H5" s="1" t="s">
        <v>46</v>
      </c>
      <c r="I5">
        <v>0.02</v>
      </c>
    </row>
    <row r="6" spans="1:5" ht="13.5">
      <c r="A6">
        <v>0.4</v>
      </c>
      <c r="B6">
        <f t="shared" si="0"/>
        <v>-1.2883443217271076</v>
      </c>
      <c r="E6">
        <f t="shared" si="1"/>
        <v>-1.3605054235499514</v>
      </c>
    </row>
    <row r="7" spans="1:5" ht="13.5">
      <c r="A7">
        <v>0.5</v>
      </c>
      <c r="B7">
        <f t="shared" si="0"/>
        <v>-0.8051715900664493</v>
      </c>
      <c r="E7">
        <f t="shared" si="1"/>
        <v>-0.9185473058170277</v>
      </c>
    </row>
    <row r="8" spans="1:9" ht="13.5">
      <c r="A8">
        <v>0.6</v>
      </c>
      <c r="B8">
        <f t="shared" si="0"/>
        <v>-0.4103907231404995</v>
      </c>
      <c r="E8">
        <f t="shared" si="1"/>
        <v>-0.5574412304309213</v>
      </c>
      <c r="G8" t="s">
        <v>42</v>
      </c>
      <c r="I8" t="s">
        <v>43</v>
      </c>
    </row>
    <row r="9" spans="1:9" ht="13.5">
      <c r="A9">
        <v>0.7</v>
      </c>
      <c r="B9">
        <f t="shared" si="0"/>
        <v>-0.07660825611053734</v>
      </c>
      <c r="E9">
        <f t="shared" si="1"/>
        <v>-0.2521303939650535</v>
      </c>
      <c r="G9">
        <v>60</v>
      </c>
      <c r="I9">
        <v>59</v>
      </c>
    </row>
    <row r="10" spans="1:5" ht="13.5">
      <c r="A10">
        <v>0.8</v>
      </c>
      <c r="B10">
        <f t="shared" si="0"/>
        <v>0.21252726833934177</v>
      </c>
      <c r="E10">
        <f t="shared" si="1"/>
        <v>0.012341882267076276</v>
      </c>
    </row>
    <row r="11" spans="1:5" ht="13.5">
      <c r="A11">
        <v>0.9</v>
      </c>
      <c r="B11">
        <f t="shared" si="0"/>
        <v>0.46756287544610875</v>
      </c>
      <c r="E11">
        <f t="shared" si="1"/>
        <v>0.24562296268810926</v>
      </c>
    </row>
    <row r="12" spans="1:9" ht="13.5">
      <c r="A12">
        <v>1</v>
      </c>
      <c r="B12">
        <f t="shared" si="0"/>
        <v>0.6957</v>
      </c>
      <c r="E12">
        <f t="shared" si="1"/>
        <v>0.4543</v>
      </c>
      <c r="F12" t="s">
        <v>47</v>
      </c>
      <c r="G12" t="s">
        <v>48</v>
      </c>
      <c r="I12" t="s">
        <v>49</v>
      </c>
    </row>
    <row r="13" spans="1:9" ht="13.5">
      <c r="A13">
        <v>1.1</v>
      </c>
      <c r="B13">
        <f t="shared" si="0"/>
        <v>0.9020751323303048</v>
      </c>
      <c r="E13">
        <f t="shared" si="1"/>
        <v>0.6430713421204459</v>
      </c>
      <c r="G13">
        <f>G9*'タイヤ抵抗係数'!J6</f>
        <v>0.007485038668800001</v>
      </c>
      <c r="I13">
        <f>I9*'タイヤ抵抗係数'!N6</f>
        <v>0.0067075825600000005</v>
      </c>
    </row>
    <row r="14" spans="1:5" ht="13.5">
      <c r="A14">
        <v>1.2</v>
      </c>
      <c r="B14">
        <f t="shared" si="0"/>
        <v>1.0904808669259498</v>
      </c>
      <c r="E14">
        <f t="shared" si="1"/>
        <v>0.8154060753861064</v>
      </c>
    </row>
    <row r="15" spans="1:5" ht="13.5">
      <c r="A15">
        <v>1.3</v>
      </c>
      <c r="B15">
        <f t="shared" si="0"/>
        <v>1.2637973418514583</v>
      </c>
      <c r="E15">
        <f t="shared" si="1"/>
        <v>0.9739386622043127</v>
      </c>
    </row>
    <row r="16" spans="1:5" ht="13.5">
      <c r="A16">
        <v>1.4</v>
      </c>
      <c r="B16">
        <f t="shared" si="0"/>
        <v>1.424263333955912</v>
      </c>
      <c r="E16">
        <f t="shared" si="1"/>
        <v>1.1207169118519742</v>
      </c>
    </row>
    <row r="17" spans="1:5" ht="13.5">
      <c r="A17">
        <v>1.5</v>
      </c>
      <c r="B17">
        <f t="shared" si="0"/>
        <v>1.5736535985866082</v>
      </c>
      <c r="E17">
        <f t="shared" si="1"/>
        <v>1.2573641931190302</v>
      </c>
    </row>
    <row r="18" spans="1:5" ht="13.5">
      <c r="A18">
        <v>1.6</v>
      </c>
      <c r="B18">
        <f t="shared" si="0"/>
        <v>1.7133988584057913</v>
      </c>
      <c r="E18">
        <f t="shared" si="1"/>
        <v>1.3851891880841039</v>
      </c>
    </row>
    <row r="19" spans="1:5" ht="13.5">
      <c r="A19">
        <v>1.7</v>
      </c>
      <c r="B19">
        <f t="shared" si="0"/>
        <v>1.8446693520249173</v>
      </c>
      <c r="E19">
        <f t="shared" si="1"/>
        <v>1.5052623140537345</v>
      </c>
    </row>
    <row r="20" spans="1:5" ht="13.5">
      <c r="A20">
        <v>1.8</v>
      </c>
      <c r="B20">
        <f t="shared" si="0"/>
        <v>1.9684344655125583</v>
      </c>
      <c r="E20">
        <f t="shared" si="1"/>
        <v>1.6184702685051369</v>
      </c>
    </row>
    <row r="21" spans="1:5" ht="13.5">
      <c r="A21">
        <v>1.9</v>
      </c>
      <c r="B21">
        <f t="shared" si="0"/>
        <v>2.085506219729086</v>
      </c>
      <c r="E21">
        <f t="shared" si="1"/>
        <v>1.7255558069530448</v>
      </c>
    </row>
    <row r="22" spans="1:5" ht="13.5">
      <c r="A22">
        <v>2</v>
      </c>
      <c r="B22">
        <f t="shared" si="0"/>
        <v>2.1965715900664495</v>
      </c>
      <c r="E22">
        <f t="shared" si="1"/>
        <v>1.8271473058170276</v>
      </c>
    </row>
    <row r="23" spans="1:5" ht="13.5">
      <c r="A23">
        <v>2.1</v>
      </c>
      <c r="B23">
        <f t="shared" si="0"/>
        <v>2.3022169325425206</v>
      </c>
      <c r="E23">
        <f t="shared" si="1"/>
        <v>1.9237811049710045</v>
      </c>
    </row>
    <row r="24" spans="1:5" ht="13.5">
      <c r="A24">
        <v>2.2</v>
      </c>
      <c r="B24">
        <f t="shared" si="0"/>
        <v>2.402946722396754</v>
      </c>
      <c r="E24">
        <f t="shared" si="1"/>
        <v>2.0159186479374736</v>
      </c>
    </row>
    <row r="25" spans="1:5" ht="13.5">
      <c r="A25">
        <v>2.3</v>
      </c>
      <c r="B25">
        <f t="shared" si="0"/>
        <v>2.4991981238913805</v>
      </c>
      <c r="E25">
        <f t="shared" si="1"/>
        <v>2.103959808885267</v>
      </c>
    </row>
    <row r="26" spans="1:5" ht="13.5">
      <c r="A26">
        <v>2.4</v>
      </c>
      <c r="B26">
        <f t="shared" si="0"/>
        <v>2.591352456992399</v>
      </c>
      <c r="E26">
        <f t="shared" si="1"/>
        <v>2.188253381203134</v>
      </c>
    </row>
    <row r="27" spans="1:5" ht="13.5">
      <c r="A27">
        <v>2.5</v>
      </c>
      <c r="B27">
        <f t="shared" si="0"/>
        <v>2.6797443217271075</v>
      </c>
      <c r="E27">
        <f t="shared" si="1"/>
        <v>2.2691054235499517</v>
      </c>
    </row>
    <row r="28" spans="1:5" ht="13.5">
      <c r="A28">
        <v>2.6</v>
      </c>
      <c r="B28">
        <f t="shared" si="0"/>
        <v>2.7646689319179076</v>
      </c>
      <c r="E28">
        <f t="shared" si="1"/>
        <v>2.3467859680213405</v>
      </c>
    </row>
    <row r="29" spans="1:5" ht="13.5">
      <c r="A29">
        <v>2.7</v>
      </c>
      <c r="B29">
        <f t="shared" si="0"/>
        <v>2.8463880640991666</v>
      </c>
      <c r="E29">
        <f t="shared" si="1"/>
        <v>2.421534461624167</v>
      </c>
    </row>
    <row r="30" spans="1:5" ht="13.5">
      <c r="A30">
        <v>2.8</v>
      </c>
      <c r="B30">
        <f t="shared" si="0"/>
        <v>2.9251349240223616</v>
      </c>
      <c r="E30">
        <f t="shared" si="1"/>
        <v>2.4935642176690016</v>
      </c>
    </row>
    <row r="31" spans="1:5" ht="13.5">
      <c r="A31">
        <v>2.9</v>
      </c>
      <c r="B31">
        <f t="shared" si="0"/>
        <v>3.0011181588097045</v>
      </c>
      <c r="E31">
        <f t="shared" si="1"/>
        <v>2.563066085687203</v>
      </c>
    </row>
    <row r="32" spans="1:5" ht="13.5">
      <c r="A32">
        <v>3</v>
      </c>
      <c r="B32">
        <f t="shared" si="0"/>
        <v>3.074525188653058</v>
      </c>
      <c r="E32">
        <f t="shared" si="1"/>
        <v>2.630211498936058</v>
      </c>
    </row>
    <row r="33" spans="1:5" ht="13.5">
      <c r="A33">
        <v>3.1</v>
      </c>
      <c r="B33">
        <f t="shared" si="0"/>
        <v>3.14552499201168</v>
      </c>
      <c r="E33">
        <f t="shared" si="1"/>
        <v>2.6951550220192737</v>
      </c>
    </row>
    <row r="34" spans="1:5" ht="13.5">
      <c r="A34">
        <v>3.2</v>
      </c>
      <c r="B34">
        <f t="shared" si="0"/>
        <v>3.2142704484722406</v>
      </c>
      <c r="E34">
        <f t="shared" si="1"/>
        <v>2.7580364939011313</v>
      </c>
    </row>
    <row r="35" spans="1:5" ht="13.5">
      <c r="A35">
        <v>3.3</v>
      </c>
      <c r="B35">
        <f t="shared" si="0"/>
        <v>3.280900320983362</v>
      </c>
      <c r="E35">
        <f t="shared" si="1"/>
        <v>2.8189828410565037</v>
      </c>
    </row>
    <row r="36" spans="1:5" ht="13.5">
      <c r="A36">
        <v>3.4</v>
      </c>
      <c r="B36">
        <f t="shared" si="0"/>
        <v>3.345540942091367</v>
      </c>
      <c r="E36">
        <f t="shared" si="1"/>
        <v>2.878109619870762</v>
      </c>
    </row>
    <row r="37" spans="1:5" ht="13.5">
      <c r="A37">
        <v>3.5</v>
      </c>
      <c r="B37">
        <f t="shared" si="0"/>
        <v>3.40830765568302</v>
      </c>
      <c r="E37">
        <f t="shared" si="1"/>
        <v>2.935522335401926</v>
      </c>
    </row>
    <row r="38" spans="1:5" ht="13.5">
      <c r="A38">
        <v>3.6</v>
      </c>
      <c r="B38">
        <f t="shared" si="0"/>
        <v>3.469306055579007</v>
      </c>
      <c r="E38">
        <f t="shared" si="1"/>
        <v>2.991317574322164</v>
      </c>
    </row>
    <row r="39" spans="1:5" ht="13.5">
      <c r="A39">
        <v>3.7</v>
      </c>
      <c r="B39">
        <f t="shared" si="0"/>
        <v>3.528633054388532</v>
      </c>
      <c r="E39">
        <f t="shared" si="1"/>
        <v>3.045583982599144</v>
      </c>
    </row>
    <row r="40" spans="1:5" ht="13.5">
      <c r="A40">
        <v>3.8</v>
      </c>
      <c r="B40">
        <f t="shared" si="0"/>
        <v>3.5863778097955357</v>
      </c>
      <c r="E40">
        <f t="shared" si="1"/>
        <v>3.098403112770072</v>
      </c>
    </row>
    <row r="41" spans="1:5" ht="13.5">
      <c r="A41">
        <v>3.9</v>
      </c>
      <c r="B41">
        <f t="shared" si="0"/>
        <v>3.6426225305045157</v>
      </c>
      <c r="E41">
        <f t="shared" si="1"/>
        <v>3.14985016114037</v>
      </c>
    </row>
    <row r="42" spans="1:5" ht="13.5">
      <c r="A42">
        <v>4</v>
      </c>
      <c r="B42">
        <f t="shared" si="0"/>
        <v>3.6974431801328986</v>
      </c>
      <c r="E42">
        <f t="shared" si="1"/>
        <v>3.199994611634055</v>
      </c>
    </row>
    <row r="43" spans="1:5" ht="13.5">
      <c r="A43">
        <v>4.1</v>
      </c>
      <c r="B43">
        <f t="shared" si="0"/>
        <v>3.75091009417483</v>
      </c>
      <c r="E43">
        <f t="shared" si="1"/>
        <v>3.248900800130545</v>
      </c>
    </row>
    <row r="44" spans="1:5" ht="13.5">
      <c r="A44">
        <v>4.2</v>
      </c>
      <c r="B44">
        <f t="shared" si="0"/>
        <v>3.80308852260897</v>
      </c>
      <c r="E44">
        <f t="shared" si="1"/>
        <v>3.2966284107880326</v>
      </c>
    </row>
    <row r="45" spans="1:5" ht="13.5">
      <c r="A45">
        <v>4.3</v>
      </c>
      <c r="B45">
        <f t="shared" si="0"/>
        <v>3.8540391086512633</v>
      </c>
      <c r="E45">
        <f t="shared" si="1"/>
        <v>3.3432329139586625</v>
      </c>
    </row>
    <row r="46" spans="1:5" ht="13.5">
      <c r="A46">
        <v>4.4</v>
      </c>
      <c r="B46">
        <f t="shared" si="0"/>
        <v>3.9038183124632035</v>
      </c>
      <c r="E46">
        <f t="shared" si="1"/>
        <v>3.388765953754501</v>
      </c>
    </row>
    <row r="47" spans="1:5" ht="13.5">
      <c r="A47">
        <v>4.5</v>
      </c>
      <c r="B47">
        <f t="shared" si="0"/>
        <v>3.952478787239666</v>
      </c>
      <c r="E47">
        <f t="shared" si="1"/>
        <v>3.4332756920550884</v>
      </c>
    </row>
    <row r="48" spans="1:5" ht="13.5">
      <c r="A48">
        <v>4.6</v>
      </c>
      <c r="B48">
        <f t="shared" si="0"/>
        <v>4.00006971395783</v>
      </c>
      <c r="E48">
        <f t="shared" si="1"/>
        <v>3.4768071147022943</v>
      </c>
    </row>
    <row r="49" spans="1:5" ht="13.5">
      <c r="A49">
        <v>4.7</v>
      </c>
      <c r="B49">
        <f t="shared" si="0"/>
        <v>4.0466371001227825</v>
      </c>
      <c r="E49">
        <f t="shared" si="1"/>
        <v>3.5194023047629353</v>
      </c>
    </row>
    <row r="50" spans="1:5" ht="13.5">
      <c r="A50">
        <v>4.8</v>
      </c>
      <c r="B50">
        <f t="shared" si="0"/>
        <v>4.092224047058849</v>
      </c>
      <c r="E50">
        <f t="shared" si="1"/>
        <v>3.561100687020162</v>
      </c>
    </row>
    <row r="51" spans="1:5" ht="13.5">
      <c r="A51">
        <v>4.9</v>
      </c>
      <c r="B51">
        <f t="shared" si="0"/>
        <v>4.136870989638933</v>
      </c>
      <c r="E51">
        <f t="shared" si="1"/>
        <v>3.6019392472539002</v>
      </c>
    </row>
    <row r="52" spans="1:5" ht="13.5">
      <c r="A52">
        <v>5</v>
      </c>
      <c r="B52">
        <f t="shared" si="0"/>
        <v>4.1806159117935575</v>
      </c>
      <c r="E52">
        <f t="shared" si="1"/>
        <v>3.6419527293669787</v>
      </c>
    </row>
    <row r="53" spans="1:5" ht="13.5">
      <c r="A53">
        <v>5.1</v>
      </c>
      <c r="B53">
        <f t="shared" si="0"/>
        <v>4.223494540677975</v>
      </c>
      <c r="E53">
        <f t="shared" si="1"/>
        <v>3.6811738129897926</v>
      </c>
    </row>
    <row r="54" spans="1:5" ht="13.5">
      <c r="A54">
        <v>5.2</v>
      </c>
      <c r="B54">
        <f t="shared" si="0"/>
        <v>4.265540521984358</v>
      </c>
      <c r="E54">
        <f t="shared" si="1"/>
        <v>3.719633273838368</v>
      </c>
    </row>
    <row r="55" spans="1:5" ht="13.5">
      <c r="A55">
        <v>5.3</v>
      </c>
      <c r="B55">
        <f t="shared" si="0"/>
        <v>4.306785578554402</v>
      </c>
      <c r="E55">
        <f t="shared" si="1"/>
        <v>3.757360128797325</v>
      </c>
    </row>
    <row r="56" spans="1:5" ht="13.5">
      <c r="A56">
        <v>5.4</v>
      </c>
      <c r="B56">
        <f t="shared" si="0"/>
        <v>4.347259654165616</v>
      </c>
      <c r="E56">
        <f t="shared" si="1"/>
        <v>3.794381767441195</v>
      </c>
    </row>
    <row r="57" spans="1:5" ht="13.5">
      <c r="A57">
        <v>5.5</v>
      </c>
      <c r="B57">
        <f t="shared" si="0"/>
        <v>4.386991044123862</v>
      </c>
      <c r="E57">
        <f t="shared" si="1"/>
        <v>3.830724071487425</v>
      </c>
    </row>
    <row r="58" spans="1:5" ht="13.5">
      <c r="A58">
        <v>5.6</v>
      </c>
      <c r="B58">
        <f t="shared" si="0"/>
        <v>4.426006514088812</v>
      </c>
      <c r="E58">
        <f t="shared" si="1"/>
        <v>3.8664115234860295</v>
      </c>
    </row>
    <row r="59" spans="1:5" ht="13.5">
      <c r="A59">
        <v>5.7</v>
      </c>
      <c r="B59">
        <f t="shared" si="0"/>
        <v>4.464331408382144</v>
      </c>
      <c r="E59">
        <f t="shared" si="1"/>
        <v>3.901467305889103</v>
      </c>
    </row>
    <row r="60" spans="1:5" ht="13.5">
      <c r="A60">
        <v>5.8</v>
      </c>
      <c r="B60">
        <f t="shared" si="0"/>
        <v>4.501989748876154</v>
      </c>
      <c r="E60">
        <f t="shared" si="1"/>
        <v>3.935913391504231</v>
      </c>
    </row>
    <row r="61" spans="1:5" ht="13.5">
      <c r="A61">
        <v>5.9</v>
      </c>
      <c r="B61">
        <f t="shared" si="0"/>
        <v>4.5390043254290475</v>
      </c>
      <c r="E61">
        <f t="shared" si="1"/>
        <v>3.969770626215661</v>
      </c>
    </row>
    <row r="62" spans="1:5" ht="13.5">
      <c r="A62">
        <v>6</v>
      </c>
      <c r="B62">
        <f t="shared" si="0"/>
        <v>4.575396778719507</v>
      </c>
      <c r="E62">
        <f t="shared" si="1"/>
        <v>4.003058804753086</v>
      </c>
    </row>
    <row r="63" spans="1:5" ht="13.5">
      <c r="A63">
        <v>6.1</v>
      </c>
      <c r="B63">
        <f t="shared" si="0"/>
        <v>4.611187676234463</v>
      </c>
      <c r="E63">
        <f t="shared" si="1"/>
        <v>4.035796740197653</v>
      </c>
    </row>
    <row r="64" spans="1:5" ht="13.5">
      <c r="A64">
        <v>6.2</v>
      </c>
      <c r="B64">
        <f t="shared" si="0"/>
        <v>4.646396582078129</v>
      </c>
      <c r="E64">
        <f t="shared" si="1"/>
        <v>4.068002327836302</v>
      </c>
    </row>
    <row r="65" spans="1:5" ht="13.5">
      <c r="A65">
        <v>6.3</v>
      </c>
      <c r="B65">
        <f t="shared" si="0"/>
        <v>4.681042121195578</v>
      </c>
      <c r="E65">
        <f t="shared" si="1"/>
        <v>4.099692603907062</v>
      </c>
    </row>
    <row r="66" spans="1:5" ht="13.5">
      <c r="A66">
        <v>6.4</v>
      </c>
      <c r="B66">
        <f t="shared" si="0"/>
        <v>4.715142038538691</v>
      </c>
      <c r="E66">
        <f t="shared" si="1"/>
        <v>4.130883799718159</v>
      </c>
    </row>
    <row r="67" spans="1:5" ht="13.5">
      <c r="A67">
        <v>6.5</v>
      </c>
      <c r="B67">
        <f t="shared" si="0"/>
        <v>4.748713253645015</v>
      </c>
      <c r="E67">
        <f t="shared" si="1"/>
        <v>4.161591391571291</v>
      </c>
    </row>
    <row r="68" spans="1:5" ht="13.5">
      <c r="A68">
        <v>6.6</v>
      </c>
      <c r="B68">
        <f aca="true" t="shared" si="2" ref="B68:B131">2.1653*LN(A68)+0.6957</f>
        <v>4.781771911049811</v>
      </c>
      <c r="E68">
        <f aca="true" t="shared" si="3" ref="E68:E131">1.9806*LN(A68)+0.4543</f>
        <v>4.1918301468735315</v>
      </c>
    </row>
    <row r="69" spans="1:5" ht="13.5">
      <c r="A69">
        <v>6.7</v>
      </c>
      <c r="B69">
        <f t="shared" si="2"/>
        <v>4.814333426907252</v>
      </c>
      <c r="E69">
        <f t="shared" si="3"/>
        <v>4.221614166781741</v>
      </c>
    </row>
    <row r="70" spans="1:5" ht="13.5">
      <c r="A70">
        <v>6.8</v>
      </c>
      <c r="B70">
        <f t="shared" si="2"/>
        <v>4.8464125321578155</v>
      </c>
      <c r="E70">
        <f t="shared" si="3"/>
        <v>4.25095692568779</v>
      </c>
    </row>
    <row r="71" spans="1:5" ht="13.5">
      <c r="A71">
        <v>6.9</v>
      </c>
      <c r="B71">
        <f t="shared" si="2"/>
        <v>4.878023312544439</v>
      </c>
      <c r="E71">
        <f t="shared" si="3"/>
        <v>4.279871307821325</v>
      </c>
    </row>
    <row r="72" spans="1:5" ht="13.5">
      <c r="A72">
        <v>7</v>
      </c>
      <c r="B72">
        <f t="shared" si="2"/>
        <v>4.909179245749469</v>
      </c>
      <c r="E72">
        <f t="shared" si="3"/>
        <v>4.308369641218953</v>
      </c>
    </row>
    <row r="73" spans="1:5" ht="13.5">
      <c r="A73">
        <v>7.1</v>
      </c>
      <c r="B73">
        <f t="shared" si="2"/>
        <v>4.939893235897554</v>
      </c>
      <c r="E73">
        <f t="shared" si="3"/>
        <v>4.336463729284023</v>
      </c>
    </row>
    <row r="74" spans="1:5" ht="13.5">
      <c r="A74">
        <v>7.2</v>
      </c>
      <c r="B74">
        <f t="shared" si="2"/>
        <v>4.970177645645457</v>
      </c>
      <c r="E74">
        <f t="shared" si="3"/>
        <v>4.364164880139192</v>
      </c>
    </row>
    <row r="75" spans="1:5" ht="13.5">
      <c r="A75">
        <v>7.3</v>
      </c>
      <c r="B75">
        <f t="shared" si="2"/>
        <v>5.000044326058603</v>
      </c>
      <c r="E75">
        <f t="shared" si="3"/>
        <v>4.391483933954497</v>
      </c>
    </row>
    <row r="76" spans="1:5" ht="13.5">
      <c r="A76">
        <v>7.4</v>
      </c>
      <c r="B76">
        <f t="shared" si="2"/>
        <v>5.029504644454981</v>
      </c>
      <c r="E76">
        <f t="shared" si="3"/>
        <v>4.418431288416172</v>
      </c>
    </row>
    <row r="77" spans="1:5" ht="13.5">
      <c r="A77">
        <v>7.5</v>
      </c>
      <c r="B77">
        <f t="shared" si="2"/>
        <v>5.058569510380165</v>
      </c>
      <c r="E77">
        <f t="shared" si="3"/>
        <v>4.445016922486009</v>
      </c>
    </row>
    <row r="78" spans="1:5" ht="13.5">
      <c r="A78">
        <v>7.6</v>
      </c>
      <c r="B78">
        <f t="shared" si="2"/>
        <v>5.087249399861985</v>
      </c>
      <c r="E78">
        <f t="shared" si="3"/>
        <v>4.4712504185871</v>
      </c>
    </row>
    <row r="79" spans="1:5" ht="13.5">
      <c r="A79">
        <v>7.7</v>
      </c>
      <c r="B79">
        <f t="shared" si="2"/>
        <v>5.115554378079775</v>
      </c>
      <c r="E79">
        <f t="shared" si="3"/>
        <v>4.497140983339399</v>
      </c>
    </row>
    <row r="80" spans="1:5" ht="13.5">
      <c r="A80">
        <v>7.8</v>
      </c>
      <c r="B80">
        <f t="shared" si="2"/>
        <v>5.143494120570965</v>
      </c>
      <c r="E80">
        <f t="shared" si="3"/>
        <v>4.522697466957399</v>
      </c>
    </row>
    <row r="81" spans="1:5" ht="13.5">
      <c r="A81">
        <v>7.9</v>
      </c>
      <c r="B81">
        <f t="shared" si="2"/>
        <v>5.171077933086835</v>
      </c>
      <c r="E81">
        <f t="shared" si="3"/>
        <v>4.547928381412176</v>
      </c>
    </row>
    <row r="82" spans="1:5" ht="13.5">
      <c r="A82">
        <v>8</v>
      </c>
      <c r="B82">
        <f t="shared" si="2"/>
        <v>5.198314770199348</v>
      </c>
      <c r="E82">
        <f t="shared" si="3"/>
        <v>4.572841917451083</v>
      </c>
    </row>
    <row r="83" spans="1:5" ht="13.5">
      <c r="A83">
        <v>8.1</v>
      </c>
      <c r="B83">
        <f t="shared" si="2"/>
        <v>5.225213252752225</v>
      </c>
      <c r="E83">
        <f t="shared" si="3"/>
        <v>4.597445960560226</v>
      </c>
    </row>
    <row r="84" spans="1:5" ht="13.5">
      <c r="A84">
        <v>8.2</v>
      </c>
      <c r="B84">
        <f t="shared" si="2"/>
        <v>5.25178168424128</v>
      </c>
      <c r="E84">
        <f t="shared" si="3"/>
        <v>4.621748105947573</v>
      </c>
    </row>
    <row r="85" spans="1:5" ht="13.5">
      <c r="A85">
        <v>8.3</v>
      </c>
      <c r="B85">
        <f t="shared" si="2"/>
        <v>5.278028066201966</v>
      </c>
      <c r="E85">
        <f t="shared" si="3"/>
        <v>4.645755672617935</v>
      </c>
    </row>
    <row r="86" spans="1:5" ht="13.5">
      <c r="A86">
        <v>8.4</v>
      </c>
      <c r="B86">
        <f t="shared" si="2"/>
        <v>5.303960112675419</v>
      </c>
      <c r="E86">
        <f t="shared" si="3"/>
        <v>4.66947571660506</v>
      </c>
    </row>
    <row r="87" spans="1:5" ht="13.5">
      <c r="A87">
        <v>8.5</v>
      </c>
      <c r="B87">
        <f t="shared" si="2"/>
        <v>5.329585263818474</v>
      </c>
      <c r="E87">
        <f t="shared" si="3"/>
        <v>4.692915043420713</v>
      </c>
    </row>
    <row r="88" spans="1:5" ht="13.5">
      <c r="A88">
        <v>8.6</v>
      </c>
      <c r="B88">
        <f t="shared" si="2"/>
        <v>5.3549106987177115</v>
      </c>
      <c r="E88">
        <f t="shared" si="3"/>
        <v>4.71608021977569</v>
      </c>
    </row>
    <row r="89" spans="1:5" ht="13.5">
      <c r="A89">
        <v>8.7</v>
      </c>
      <c r="B89">
        <f t="shared" si="2"/>
        <v>5.379943347462762</v>
      </c>
      <c r="E89">
        <f t="shared" si="3"/>
        <v>4.738977584623261</v>
      </c>
    </row>
    <row r="90" spans="1:5" ht="13.5">
      <c r="A90">
        <v>8.8</v>
      </c>
      <c r="B90">
        <f t="shared" si="2"/>
        <v>5.404689902529654</v>
      </c>
      <c r="E90">
        <f t="shared" si="3"/>
        <v>4.761613259571529</v>
      </c>
    </row>
    <row r="91" spans="1:5" ht="13.5">
      <c r="A91">
        <v>8.9</v>
      </c>
      <c r="B91">
        <f t="shared" si="2"/>
        <v>5.429156829520995</v>
      </c>
      <c r="E91">
        <f t="shared" si="3"/>
        <v>4.783993158707469</v>
      </c>
    </row>
    <row r="92" spans="1:5" ht="13.5">
      <c r="A92">
        <v>9</v>
      </c>
      <c r="B92">
        <f t="shared" si="2"/>
        <v>5.453350377306116</v>
      </c>
      <c r="E92">
        <f t="shared" si="3"/>
        <v>4.806122997872116</v>
      </c>
    </row>
    <row r="93" spans="1:5" ht="13.5">
      <c r="A93">
        <v>9.1</v>
      </c>
      <c r="B93">
        <f t="shared" si="2"/>
        <v>5.477276587600928</v>
      </c>
      <c r="E93">
        <f t="shared" si="3"/>
        <v>4.828008303423266</v>
      </c>
    </row>
    <row r="94" spans="1:5" ht="13.5">
      <c r="A94">
        <v>9.2</v>
      </c>
      <c r="B94">
        <f t="shared" si="2"/>
        <v>5.500941304024279</v>
      </c>
      <c r="E94">
        <f t="shared" si="3"/>
        <v>4.849654420519322</v>
      </c>
    </row>
    <row r="95" spans="1:5" ht="13.5">
      <c r="A95">
        <v>9.3</v>
      </c>
      <c r="B95">
        <f t="shared" si="2"/>
        <v>5.524350180664738</v>
      </c>
      <c r="E95">
        <f t="shared" si="3"/>
        <v>4.871066520955332</v>
      </c>
    </row>
    <row r="96" spans="1:5" ht="13.5">
      <c r="A96">
        <v>9.4</v>
      </c>
      <c r="B96">
        <f t="shared" si="2"/>
        <v>5.5475086901892325</v>
      </c>
      <c r="E96">
        <f t="shared" si="3"/>
        <v>4.892249610579963</v>
      </c>
    </row>
    <row r="97" spans="1:5" ht="13.5">
      <c r="A97">
        <v>9.5</v>
      </c>
      <c r="B97">
        <f t="shared" si="2"/>
        <v>5.570422131522644</v>
      </c>
      <c r="E97">
        <f t="shared" si="3"/>
        <v>4.913208536320024</v>
      </c>
    </row>
    <row r="98" spans="1:5" ht="13.5">
      <c r="A98">
        <v>9.6</v>
      </c>
      <c r="B98">
        <f t="shared" si="2"/>
        <v>5.593095637125298</v>
      </c>
      <c r="E98">
        <f t="shared" si="3"/>
        <v>4.933947992837189</v>
      </c>
    </row>
    <row r="99" spans="1:5" ht="13.5">
      <c r="A99">
        <v>9.7</v>
      </c>
      <c r="B99">
        <f t="shared" si="2"/>
        <v>5.615534179893366</v>
      </c>
      <c r="E99">
        <f t="shared" si="3"/>
        <v>4.954472528839792</v>
      </c>
    </row>
    <row r="100" spans="1:5" ht="13.5">
      <c r="A100">
        <v>9.8</v>
      </c>
      <c r="B100">
        <f t="shared" si="2"/>
        <v>5.637742579705382</v>
      </c>
      <c r="E100">
        <f t="shared" si="3"/>
        <v>4.974786553070928</v>
      </c>
    </row>
    <row r="101" spans="1:5" ht="13.5">
      <c r="A101">
        <v>9.9</v>
      </c>
      <c r="B101">
        <f t="shared" si="2"/>
        <v>5.65972550963642</v>
      </c>
      <c r="E101">
        <f t="shared" si="3"/>
        <v>4.994894339992562</v>
      </c>
    </row>
    <row r="102" spans="1:5" ht="13.5">
      <c r="A102">
        <v>10</v>
      </c>
      <c r="B102">
        <f t="shared" si="2"/>
        <v>5.681487501860007</v>
      </c>
      <c r="E102">
        <f t="shared" si="3"/>
        <v>5.014800035184007</v>
      </c>
    </row>
    <row r="103" spans="1:5" ht="13.5">
      <c r="A103">
        <v>10.1</v>
      </c>
      <c r="B103">
        <f t="shared" si="2"/>
        <v>5.703032953256372</v>
      </c>
      <c r="E103">
        <f t="shared" si="3"/>
        <v>5.0345076604717915</v>
      </c>
    </row>
    <row r="104" spans="1:5" ht="13.5">
      <c r="A104">
        <v>10.2</v>
      </c>
      <c r="B104">
        <f t="shared" si="2"/>
        <v>5.724366130744425</v>
      </c>
      <c r="E104">
        <f t="shared" si="3"/>
        <v>5.05402111880682</v>
      </c>
    </row>
    <row r="105" spans="1:5" ht="13.5">
      <c r="A105">
        <v>10.3</v>
      </c>
      <c r="B105">
        <f t="shared" si="2"/>
        <v>5.745491176353623</v>
      </c>
      <c r="E105">
        <f t="shared" si="3"/>
        <v>5.073344198903609</v>
      </c>
    </row>
    <row r="106" spans="1:5" ht="13.5">
      <c r="A106">
        <v>10.4</v>
      </c>
      <c r="B106">
        <f t="shared" si="2"/>
        <v>5.766412112050807</v>
      </c>
      <c r="E106">
        <f t="shared" si="3"/>
        <v>5.092480579655396</v>
      </c>
    </row>
    <row r="107" spans="1:5" ht="13.5">
      <c r="A107">
        <v>10.5</v>
      </c>
      <c r="B107">
        <f t="shared" si="2"/>
        <v>5.787132844336078</v>
      </c>
      <c r="E107">
        <f t="shared" si="3"/>
        <v>5.1114338343379835</v>
      </c>
    </row>
    <row r="108" spans="1:5" ht="13.5">
      <c r="A108">
        <v>10.6</v>
      </c>
      <c r="B108">
        <f t="shared" si="2"/>
        <v>5.807657168620851</v>
      </c>
      <c r="E108">
        <f t="shared" si="3"/>
        <v>5.130207434614353</v>
      </c>
    </row>
    <row r="109" spans="1:5" ht="13.5">
      <c r="A109">
        <v>10.7</v>
      </c>
      <c r="B109">
        <f t="shared" si="2"/>
        <v>5.827988773400357</v>
      </c>
      <c r="E109">
        <f t="shared" si="3"/>
        <v>5.148804754351244</v>
      </c>
    </row>
    <row r="110" spans="1:5" ht="13.5">
      <c r="A110">
        <v>10.8</v>
      </c>
      <c r="B110">
        <f t="shared" si="2"/>
        <v>5.848131244232066</v>
      </c>
      <c r="E110">
        <f t="shared" si="3"/>
        <v>5.1672290732582224</v>
      </c>
    </row>
    <row r="111" spans="1:5" ht="13.5">
      <c r="A111">
        <v>10.9</v>
      </c>
      <c r="B111">
        <f t="shared" si="2"/>
        <v>5.868088067530756</v>
      </c>
      <c r="E111">
        <f t="shared" si="3"/>
        <v>5.185483580359035</v>
      </c>
    </row>
    <row r="112" spans="1:5" ht="13.5">
      <c r="A112">
        <v>11</v>
      </c>
      <c r="B112">
        <f t="shared" si="2"/>
        <v>5.887862634190311</v>
      </c>
      <c r="E112">
        <f t="shared" si="3"/>
        <v>5.203571377304453</v>
      </c>
    </row>
    <row r="113" spans="1:5" ht="13.5">
      <c r="A113">
        <v>11.1</v>
      </c>
      <c r="B113">
        <f t="shared" si="2"/>
        <v>5.907458243041589</v>
      </c>
      <c r="E113">
        <f t="shared" si="3"/>
        <v>5.221495481535202</v>
      </c>
    </row>
    <row r="114" spans="1:5" ht="13.5">
      <c r="A114">
        <v>11.2</v>
      </c>
      <c r="B114">
        <f t="shared" si="2"/>
        <v>5.926878104155261</v>
      </c>
      <c r="E114">
        <f t="shared" si="3"/>
        <v>5.239258829303057</v>
      </c>
    </row>
    <row r="115" spans="1:5" ht="13.5">
      <c r="A115">
        <v>11.3</v>
      </c>
      <c r="B115">
        <f t="shared" si="2"/>
        <v>5.946125341997824</v>
      </c>
      <c r="E115">
        <f t="shared" si="3"/>
        <v>5.2568642785576545</v>
      </c>
    </row>
    <row r="116" spans="1:5" ht="13.5">
      <c r="A116">
        <v>11.4</v>
      </c>
      <c r="B116">
        <f t="shared" si="2"/>
        <v>5.965202998448593</v>
      </c>
      <c r="E116">
        <f t="shared" si="3"/>
        <v>5.274314611706131</v>
      </c>
    </row>
    <row r="117" spans="1:5" ht="13.5">
      <c r="A117">
        <v>11.5</v>
      </c>
      <c r="B117">
        <f t="shared" si="2"/>
        <v>5.984114035684938</v>
      </c>
      <c r="E117">
        <f t="shared" si="3"/>
        <v>5.291612538252246</v>
      </c>
    </row>
    <row r="118" spans="1:5" ht="13.5">
      <c r="A118">
        <v>11.6</v>
      </c>
      <c r="B118">
        <f t="shared" si="2"/>
        <v>6.002861338942603</v>
      </c>
      <c r="E118">
        <f t="shared" si="3"/>
        <v>5.308760697321259</v>
      </c>
    </row>
    <row r="119" spans="1:5" ht="13.5">
      <c r="A119">
        <v>11.7</v>
      </c>
      <c r="B119">
        <f t="shared" si="2"/>
        <v>6.021447719157573</v>
      </c>
      <c r="E119">
        <f t="shared" si="3"/>
        <v>5.325761660076428</v>
      </c>
    </row>
    <row r="120" spans="1:5" ht="13.5">
      <c r="A120">
        <v>11.8</v>
      </c>
      <c r="B120">
        <f t="shared" si="2"/>
        <v>6.039875915495497</v>
      </c>
      <c r="E120">
        <f t="shared" si="3"/>
        <v>5.342617932032689</v>
      </c>
    </row>
    <row r="121" spans="1:5" ht="13.5">
      <c r="A121">
        <v>11.9</v>
      </c>
      <c r="B121">
        <f t="shared" si="2"/>
        <v>6.058148597774387</v>
      </c>
      <c r="E121">
        <f t="shared" si="3"/>
        <v>5.359331955272688</v>
      </c>
    </row>
    <row r="122" spans="1:5" ht="13.5">
      <c r="A122">
        <v>12</v>
      </c>
      <c r="B122">
        <f t="shared" si="2"/>
        <v>6.076268368785957</v>
      </c>
      <c r="E122">
        <f t="shared" si="3"/>
        <v>5.375906110570114</v>
      </c>
    </row>
    <row r="123" spans="1:5" ht="13.5">
      <c r="A123">
        <v>12.1</v>
      </c>
      <c r="B123">
        <f t="shared" si="2"/>
        <v>6.0942377665206156</v>
      </c>
      <c r="E123">
        <f t="shared" si="3"/>
        <v>5.3923427194248985</v>
      </c>
    </row>
    <row r="124" spans="1:5" ht="13.5">
      <c r="A124">
        <v>12.2</v>
      </c>
      <c r="B124">
        <f t="shared" si="2"/>
        <v>6.112059266300912</v>
      </c>
      <c r="E124">
        <f t="shared" si="3"/>
        <v>5.408644046014681</v>
      </c>
    </row>
    <row r="125" spans="1:5" ht="13.5">
      <c r="A125">
        <v>12.3</v>
      </c>
      <c r="B125">
        <f t="shared" si="2"/>
        <v>6.129735282827889</v>
      </c>
      <c r="E125">
        <f t="shared" si="3"/>
        <v>5.424812299066604</v>
      </c>
    </row>
    <row r="126" spans="1:5" ht="13.5">
      <c r="A126">
        <v>12.4</v>
      </c>
      <c r="B126">
        <f t="shared" si="2"/>
        <v>6.147268172144578</v>
      </c>
      <c r="E126">
        <f t="shared" si="3"/>
        <v>5.440849633653329</v>
      </c>
    </row>
    <row r="127" spans="1:5" ht="13.5">
      <c r="A127">
        <v>12.5</v>
      </c>
      <c r="B127">
        <f t="shared" si="2"/>
        <v>6.1646602335206655</v>
      </c>
      <c r="E127">
        <f t="shared" si="3"/>
        <v>5.4567581529169304</v>
      </c>
    </row>
    <row r="128" spans="1:5" ht="13.5">
      <c r="A128">
        <v>12.6</v>
      </c>
      <c r="B128">
        <f t="shared" si="2"/>
        <v>6.181913711262027</v>
      </c>
      <c r="E128">
        <f t="shared" si="3"/>
        <v>5.47253990972409</v>
      </c>
    </row>
    <row r="129" spans="1:5" ht="13.5">
      <c r="A129">
        <v>12.7</v>
      </c>
      <c r="B129">
        <f t="shared" si="2"/>
        <v>6.199030796448781</v>
      </c>
      <c r="E129">
        <f t="shared" si="3"/>
        <v>5.488196908255879</v>
      </c>
    </row>
    <row r="130" spans="1:5" ht="13.5">
      <c r="A130">
        <v>12.8</v>
      </c>
      <c r="B130">
        <f t="shared" si="2"/>
        <v>6.21601362860514</v>
      </c>
      <c r="E130">
        <f t="shared" si="3"/>
        <v>5.503731105535186</v>
      </c>
    </row>
    <row r="131" spans="1:5" ht="13.5">
      <c r="A131">
        <v>12.9</v>
      </c>
      <c r="B131">
        <f t="shared" si="2"/>
        <v>6.232864297304321</v>
      </c>
      <c r="E131">
        <f t="shared" si="3"/>
        <v>5.519144412894721</v>
      </c>
    </row>
    <row r="132" spans="1:5" ht="13.5">
      <c r="A132">
        <v>13</v>
      </c>
      <c r="B132">
        <f aca="true" t="shared" si="4" ref="B132:B162">2.1653*LN(A132)+0.6957</f>
        <v>6.249584843711466</v>
      </c>
      <c r="E132">
        <f aca="true" t="shared" si="5" ref="E132:E162">1.9806*LN(A132)+0.4543</f>
        <v>5.534438697388319</v>
      </c>
    </row>
    <row r="133" spans="1:5" ht="13.5">
      <c r="A133">
        <v>13.1</v>
      </c>
      <c r="B133">
        <f t="shared" si="4"/>
        <v>6.266177262067446</v>
      </c>
      <c r="E133">
        <f t="shared" si="5"/>
        <v>5.549615783148194</v>
      </c>
    </row>
    <row r="134" spans="1:5" ht="13.5">
      <c r="A134">
        <v>13.2</v>
      </c>
      <c r="B134">
        <f t="shared" si="4"/>
        <v>6.282643501116262</v>
      </c>
      <c r="E134">
        <f t="shared" si="5"/>
        <v>5.5646774526905585</v>
      </c>
    </row>
    <row r="135" spans="1:5" ht="13.5">
      <c r="A135">
        <v>13.3</v>
      </c>
      <c r="B135">
        <f t="shared" si="4"/>
        <v>6.298985465478555</v>
      </c>
      <c r="E135">
        <f t="shared" si="5"/>
        <v>5.579625448171999</v>
      </c>
    </row>
    <row r="136" spans="1:5" ht="13.5">
      <c r="A136">
        <v>13.4</v>
      </c>
      <c r="B136">
        <f t="shared" si="4"/>
        <v>6.315205016973701</v>
      </c>
      <c r="E136">
        <f t="shared" si="5"/>
        <v>5.594461472598768</v>
      </c>
    </row>
    <row r="137" spans="1:5" ht="13.5">
      <c r="A137">
        <v>13.5</v>
      </c>
      <c r="B137">
        <f t="shared" si="4"/>
        <v>6.331303975892723</v>
      </c>
      <c r="E137">
        <f t="shared" si="5"/>
        <v>5.609187190991146</v>
      </c>
    </row>
    <row r="138" spans="1:5" ht="13.5">
      <c r="A138">
        <v>13.6</v>
      </c>
      <c r="B138">
        <f t="shared" si="4"/>
        <v>6.347284122224266</v>
      </c>
      <c r="E138">
        <f t="shared" si="5"/>
        <v>5.623804231504818</v>
      </c>
    </row>
    <row r="139" spans="1:5" ht="13.5">
      <c r="A139">
        <v>13.7</v>
      </c>
      <c r="B139">
        <f t="shared" si="4"/>
        <v>6.363147196835632</v>
      </c>
      <c r="E139">
        <f t="shared" si="5"/>
        <v>5.6383141865111766</v>
      </c>
    </row>
    <row r="140" spans="1:5" ht="13.5">
      <c r="A140">
        <v>13.8</v>
      </c>
      <c r="B140">
        <f t="shared" si="4"/>
        <v>6.378894902610888</v>
      </c>
      <c r="E140">
        <f t="shared" si="5"/>
        <v>5.652718613638353</v>
      </c>
    </row>
    <row r="141" spans="1:5" ht="13.5">
      <c r="A141">
        <v>13.9</v>
      </c>
      <c r="B141">
        <f t="shared" si="4"/>
        <v>6.39452890554788</v>
      </c>
      <c r="E141">
        <f t="shared" si="5"/>
        <v>5.667019036774641</v>
      </c>
    </row>
    <row r="142" spans="1:5" ht="13.5">
      <c r="A142">
        <v>14</v>
      </c>
      <c r="B142">
        <f t="shared" si="4"/>
        <v>6.410050835815918</v>
      </c>
      <c r="E142">
        <f t="shared" si="5"/>
        <v>5.68121694703598</v>
      </c>
    </row>
    <row r="143" spans="1:5" ht="13.5">
      <c r="A143">
        <v>14.1</v>
      </c>
      <c r="B143">
        <f t="shared" si="4"/>
        <v>6.42546228877584</v>
      </c>
      <c r="E143">
        <f t="shared" si="5"/>
        <v>5.695313803698993</v>
      </c>
    </row>
    <row r="144" spans="1:5" ht="13.5">
      <c r="A144">
        <v>14.2</v>
      </c>
      <c r="B144">
        <f t="shared" si="4"/>
        <v>6.440764825964003</v>
      </c>
      <c r="E144">
        <f t="shared" si="5"/>
        <v>5.70931103510105</v>
      </c>
    </row>
    <row r="145" spans="1:5" ht="13.5">
      <c r="A145">
        <v>14.3</v>
      </c>
      <c r="B145">
        <f t="shared" si="4"/>
        <v>6.45595997604177</v>
      </c>
      <c r="E145">
        <f t="shared" si="5"/>
        <v>5.723210039508765</v>
      </c>
    </row>
    <row r="146" spans="1:5" ht="13.5">
      <c r="A146">
        <v>14.4</v>
      </c>
      <c r="B146">
        <f t="shared" si="4"/>
        <v>6.471049235711906</v>
      </c>
      <c r="E146">
        <f t="shared" si="5"/>
        <v>5.737012185956219</v>
      </c>
    </row>
    <row r="147" spans="1:5" ht="13.5">
      <c r="A147">
        <v>14.5</v>
      </c>
      <c r="B147">
        <f t="shared" si="4"/>
        <v>6.486034070603262</v>
      </c>
      <c r="E147">
        <f t="shared" si="5"/>
        <v>5.750718815054182</v>
      </c>
    </row>
    <row r="148" spans="1:5" ht="13.5">
      <c r="A148">
        <v>14.6</v>
      </c>
      <c r="B148">
        <f t="shared" si="4"/>
        <v>6.500915916125054</v>
      </c>
      <c r="E148">
        <f t="shared" si="5"/>
        <v>5.764331239771524</v>
      </c>
    </row>
    <row r="149" spans="1:5" ht="13.5">
      <c r="A149">
        <v>14.7</v>
      </c>
      <c r="B149">
        <f t="shared" si="4"/>
        <v>6.515696178291989</v>
      </c>
      <c r="E149">
        <f t="shared" si="5"/>
        <v>5.777850746189958</v>
      </c>
    </row>
    <row r="150" spans="1:5" ht="13.5">
      <c r="A150">
        <v>14.8</v>
      </c>
      <c r="B150">
        <f t="shared" si="4"/>
        <v>6.53037623452143</v>
      </c>
      <c r="E150">
        <f t="shared" si="5"/>
        <v>5.791278594233199</v>
      </c>
    </row>
    <row r="151" spans="1:5" ht="13.5">
      <c r="A151">
        <v>14.9</v>
      </c>
      <c r="B151">
        <f t="shared" si="4"/>
        <v>6.544957434403695</v>
      </c>
      <c r="E151">
        <f t="shared" si="5"/>
        <v>5.8046160183715685</v>
      </c>
    </row>
    <row r="152" spans="1:5" ht="13.5">
      <c r="A152">
        <v>15</v>
      </c>
      <c r="B152">
        <f t="shared" si="4"/>
        <v>6.559441100446614</v>
      </c>
      <c r="E152">
        <f t="shared" si="5"/>
        <v>5.817864228303037</v>
      </c>
    </row>
    <row r="153" spans="1:5" ht="13.5">
      <c r="A153">
        <v>15.1</v>
      </c>
      <c r="B153">
        <f t="shared" si="4"/>
        <v>6.573828528795348</v>
      </c>
      <c r="E153">
        <f t="shared" si="5"/>
        <v>5.831024409611632</v>
      </c>
    </row>
    <row r="154" spans="1:5" ht="13.5">
      <c r="A154">
        <v>15.2</v>
      </c>
      <c r="B154">
        <f t="shared" si="4"/>
        <v>6.588120989928434</v>
      </c>
      <c r="E154">
        <f t="shared" si="5"/>
        <v>5.8440977244041274</v>
      </c>
    </row>
    <row r="155" spans="1:5" ht="13.5">
      <c r="A155">
        <v>15.3</v>
      </c>
      <c r="B155">
        <f t="shared" si="4"/>
        <v>6.6023197293310325</v>
      </c>
      <c r="E155">
        <f t="shared" si="5"/>
        <v>5.857085311925851</v>
      </c>
    </row>
    <row r="156" spans="1:5" ht="13.5">
      <c r="A156">
        <v>15.4</v>
      </c>
      <c r="B156">
        <f t="shared" si="4"/>
        <v>6.616425968146224</v>
      </c>
      <c r="E156">
        <f t="shared" si="5"/>
        <v>5.869988289156427</v>
      </c>
    </row>
    <row r="157" spans="1:5" ht="13.5">
      <c r="A157">
        <v>15.5</v>
      </c>
      <c r="B157">
        <f t="shared" si="4"/>
        <v>6.630440903805237</v>
      </c>
      <c r="E157">
        <f t="shared" si="5"/>
        <v>5.8828077513862524</v>
      </c>
    </row>
    <row r="158" spans="1:5" ht="13.5">
      <c r="A158">
        <v>15.6</v>
      </c>
      <c r="B158">
        <f t="shared" si="4"/>
        <v>6.644365710637414</v>
      </c>
      <c r="E158">
        <f t="shared" si="5"/>
        <v>5.895544772774426</v>
      </c>
    </row>
    <row r="159" spans="1:5" ht="13.5">
      <c r="A159">
        <v>15.7</v>
      </c>
      <c r="B159">
        <f t="shared" si="4"/>
        <v>6.658201540460684</v>
      </c>
      <c r="E159">
        <f t="shared" si="5"/>
        <v>5.908200406888851</v>
      </c>
    </row>
    <row r="160" spans="1:5" ht="13.5">
      <c r="A160">
        <v>15.8</v>
      </c>
      <c r="B160">
        <f t="shared" si="4"/>
        <v>6.671949523153284</v>
      </c>
      <c r="E160">
        <f t="shared" si="5"/>
        <v>5.920775687229203</v>
      </c>
    </row>
    <row r="161" spans="1:5" ht="13.5">
      <c r="A161">
        <v>15.9</v>
      </c>
      <c r="B161">
        <f t="shared" si="4"/>
        <v>6.685610767207461</v>
      </c>
      <c r="E161">
        <f t="shared" si="5"/>
        <v>5.933271627733384</v>
      </c>
    </row>
    <row r="162" spans="1:5" ht="13.5">
      <c r="A162">
        <v>16</v>
      </c>
      <c r="B162">
        <f t="shared" si="4"/>
        <v>6.699186360265797</v>
      </c>
      <c r="E162">
        <f t="shared" si="5"/>
        <v>5.9456892232681104</v>
      </c>
    </row>
  </sheetData>
  <conditionalFormatting sqref="B1:B65536">
    <cfRule type="cellIs" priority="1" dxfId="0" operator="between" stopIfTrue="1">
      <formula>$G$3-$I$5</formula>
      <formula>$G$3+$I$5</formula>
    </cfRule>
  </conditionalFormatting>
  <conditionalFormatting sqref="E1:E65536">
    <cfRule type="cellIs" priority="2" dxfId="0" operator="between" stopIfTrue="1">
      <formula>$I$3-$I$5</formula>
      <formula>$I$3+$I$5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1">
      <selection activeCell="B22" sqref="B22"/>
    </sheetView>
  </sheetViews>
  <sheetFormatPr defaultColWidth="9.00390625" defaultRowHeight="13.5"/>
  <sheetData>
    <row r="1" spans="1:2" ht="13.5">
      <c r="A1" t="s">
        <v>35</v>
      </c>
      <c r="B1" t="s">
        <v>38</v>
      </c>
    </row>
    <row r="2" spans="1:2" ht="13.5">
      <c r="A2">
        <v>1</v>
      </c>
      <c r="B2">
        <v>0.051</v>
      </c>
    </row>
    <row r="3" spans="1:2" ht="13.5">
      <c r="A3">
        <v>2</v>
      </c>
      <c r="B3">
        <v>0.057</v>
      </c>
    </row>
    <row r="4" spans="1:2" ht="13.5">
      <c r="A4">
        <v>3</v>
      </c>
      <c r="B4">
        <v>0.057</v>
      </c>
    </row>
    <row r="5" spans="1:2" ht="13.5">
      <c r="A5">
        <v>4</v>
      </c>
      <c r="B5">
        <v>0.083</v>
      </c>
    </row>
    <row r="6" spans="1:2" ht="13.5">
      <c r="A6">
        <v>5</v>
      </c>
      <c r="B6">
        <v>0.089</v>
      </c>
    </row>
    <row r="7" spans="1:2" ht="13.5">
      <c r="A7">
        <v>6</v>
      </c>
      <c r="B7">
        <v>0.096</v>
      </c>
    </row>
    <row r="8" spans="1:2" ht="13.5">
      <c r="A8">
        <v>7</v>
      </c>
      <c r="B8">
        <v>0.102</v>
      </c>
    </row>
    <row r="9" spans="1:2" ht="13.5">
      <c r="A9">
        <v>8</v>
      </c>
      <c r="B9">
        <v>0.115</v>
      </c>
    </row>
    <row r="10" spans="1:2" ht="13.5">
      <c r="A10">
        <v>9</v>
      </c>
      <c r="B10">
        <v>0.121</v>
      </c>
    </row>
    <row r="11" spans="1:2" ht="13.5">
      <c r="A11">
        <v>10</v>
      </c>
      <c r="B11">
        <v>0.121</v>
      </c>
    </row>
    <row r="12" spans="1:2" ht="13.5">
      <c r="A12">
        <v>11</v>
      </c>
      <c r="B12">
        <v>0.121</v>
      </c>
    </row>
    <row r="13" spans="1:2" ht="13.5">
      <c r="A13">
        <v>12</v>
      </c>
      <c r="B13">
        <v>0.128</v>
      </c>
    </row>
    <row r="14" spans="1:2" ht="13.5">
      <c r="A14">
        <v>13</v>
      </c>
      <c r="B14">
        <v>0.134</v>
      </c>
    </row>
    <row r="15" spans="1:2" ht="13.5">
      <c r="A15">
        <v>14</v>
      </c>
      <c r="B15">
        <v>0.134</v>
      </c>
    </row>
    <row r="16" spans="1:2" ht="13.5">
      <c r="A16">
        <v>15</v>
      </c>
      <c r="B16">
        <v>0.14</v>
      </c>
    </row>
    <row r="17" spans="1:2" ht="13.5">
      <c r="A17">
        <v>16</v>
      </c>
      <c r="B17">
        <v>0.14</v>
      </c>
    </row>
    <row r="18" spans="1:2" ht="13.5">
      <c r="A18">
        <v>17</v>
      </c>
      <c r="B18">
        <v>0.147</v>
      </c>
    </row>
    <row r="19" spans="1:2" ht="13.5">
      <c r="A19">
        <v>18</v>
      </c>
      <c r="B19">
        <v>0.134</v>
      </c>
    </row>
    <row r="20" spans="1:2" ht="13.5">
      <c r="A20">
        <v>19</v>
      </c>
      <c r="B20">
        <v>0.14</v>
      </c>
    </row>
    <row r="21" spans="1:2" ht="13.5">
      <c r="A21">
        <v>20</v>
      </c>
      <c r="B21">
        <v>0.14</v>
      </c>
    </row>
    <row r="22" spans="1:2" ht="13.5">
      <c r="A22">
        <v>21</v>
      </c>
      <c r="B22">
        <v>0.147</v>
      </c>
    </row>
    <row r="23" spans="1:2" ht="13.5">
      <c r="A23">
        <v>22</v>
      </c>
      <c r="B23">
        <v>0.14</v>
      </c>
    </row>
    <row r="24" spans="1:2" ht="13.5">
      <c r="A24">
        <v>23</v>
      </c>
      <c r="B24">
        <v>0.14</v>
      </c>
    </row>
    <row r="25" spans="1:2" ht="13.5">
      <c r="A25">
        <v>24</v>
      </c>
      <c r="B25">
        <v>0.147</v>
      </c>
    </row>
    <row r="26" spans="1:2" ht="13.5">
      <c r="A26">
        <v>25</v>
      </c>
      <c r="B26">
        <v>0.14</v>
      </c>
    </row>
    <row r="27" spans="1:2" ht="13.5">
      <c r="A27">
        <v>26</v>
      </c>
      <c r="B27">
        <v>0.14</v>
      </c>
    </row>
    <row r="28" spans="1:2" ht="13.5">
      <c r="A28">
        <v>27</v>
      </c>
      <c r="B28">
        <v>0.147</v>
      </c>
    </row>
    <row r="29" spans="1:2" ht="13.5">
      <c r="A29">
        <v>28</v>
      </c>
      <c r="B29">
        <v>0.147</v>
      </c>
    </row>
    <row r="30" spans="1:2" ht="13.5">
      <c r="A30">
        <v>29</v>
      </c>
      <c r="B30">
        <v>0.14</v>
      </c>
    </row>
    <row r="31" spans="1:2" ht="13.5">
      <c r="A31">
        <v>30</v>
      </c>
      <c r="B31">
        <v>0.147</v>
      </c>
    </row>
    <row r="32" spans="1:2" ht="13.5">
      <c r="A32">
        <v>31</v>
      </c>
      <c r="B32">
        <v>0.147</v>
      </c>
    </row>
    <row r="33" spans="1:2" ht="13.5">
      <c r="A33">
        <v>32</v>
      </c>
      <c r="B33">
        <v>0.153</v>
      </c>
    </row>
    <row r="34" spans="1:2" ht="13.5">
      <c r="A34">
        <v>33</v>
      </c>
      <c r="B34">
        <v>0.16</v>
      </c>
    </row>
    <row r="35" spans="1:2" ht="13.5">
      <c r="A35">
        <v>34</v>
      </c>
      <c r="B35">
        <v>0.16</v>
      </c>
    </row>
    <row r="36" spans="1:2" ht="13.5">
      <c r="A36">
        <v>35</v>
      </c>
      <c r="B36">
        <v>0.147</v>
      </c>
    </row>
    <row r="37" spans="1:2" ht="13.5">
      <c r="A37">
        <v>36</v>
      </c>
      <c r="B37">
        <v>0.147</v>
      </c>
    </row>
    <row r="38" spans="1:2" ht="13.5">
      <c r="A38">
        <v>37</v>
      </c>
      <c r="B38">
        <v>0.14</v>
      </c>
    </row>
    <row r="39" spans="1:2" ht="13.5">
      <c r="A39">
        <v>38</v>
      </c>
      <c r="B39">
        <v>0.134</v>
      </c>
    </row>
    <row r="40" spans="1:2" ht="13.5">
      <c r="A40">
        <v>39</v>
      </c>
      <c r="B40">
        <v>0.147</v>
      </c>
    </row>
    <row r="41" spans="1:2" ht="13.5">
      <c r="A41">
        <v>40</v>
      </c>
      <c r="B41">
        <v>0.147</v>
      </c>
    </row>
    <row r="42" spans="1:2" ht="13.5">
      <c r="A42">
        <v>41</v>
      </c>
      <c r="B42">
        <v>0.147</v>
      </c>
    </row>
    <row r="43" spans="1:2" ht="13.5">
      <c r="A43">
        <v>42</v>
      </c>
      <c r="B43">
        <v>0.153</v>
      </c>
    </row>
    <row r="44" spans="1:2" ht="13.5">
      <c r="A44">
        <v>43</v>
      </c>
      <c r="B44">
        <v>0.147</v>
      </c>
    </row>
    <row r="45" spans="1:2" ht="13.5">
      <c r="A45">
        <v>44</v>
      </c>
      <c r="B45">
        <v>0.14</v>
      </c>
    </row>
    <row r="46" spans="1:2" ht="13.5">
      <c r="A46">
        <v>45</v>
      </c>
      <c r="B46">
        <v>0.14</v>
      </c>
    </row>
    <row r="47" spans="1:2" ht="13.5">
      <c r="A47">
        <v>46</v>
      </c>
      <c r="B47">
        <v>0.14</v>
      </c>
    </row>
    <row r="48" spans="1:2" ht="13.5">
      <c r="A48">
        <v>47</v>
      </c>
      <c r="B48">
        <v>0.147</v>
      </c>
    </row>
    <row r="49" spans="1:2" ht="13.5">
      <c r="A49">
        <v>48</v>
      </c>
      <c r="B49">
        <v>0.147</v>
      </c>
    </row>
    <row r="50" spans="1:2" ht="13.5">
      <c r="A50">
        <v>49</v>
      </c>
      <c r="B50">
        <v>0.147</v>
      </c>
    </row>
    <row r="51" spans="1:2" ht="13.5">
      <c r="A51">
        <v>50</v>
      </c>
      <c r="B51">
        <v>0.147</v>
      </c>
    </row>
    <row r="52" spans="1:2" ht="13.5">
      <c r="A52">
        <v>51</v>
      </c>
      <c r="B52">
        <v>0.14</v>
      </c>
    </row>
    <row r="53" spans="1:2" ht="13.5">
      <c r="A53">
        <v>52</v>
      </c>
      <c r="B53">
        <v>0.134</v>
      </c>
    </row>
    <row r="54" spans="1:2" ht="13.5">
      <c r="A54">
        <v>53</v>
      </c>
      <c r="B54">
        <v>0.134</v>
      </c>
    </row>
    <row r="55" spans="1:2" ht="13.5">
      <c r="A55">
        <v>54</v>
      </c>
      <c r="B55">
        <v>0.128</v>
      </c>
    </row>
    <row r="56" spans="1:2" ht="13.5">
      <c r="A56">
        <v>55</v>
      </c>
      <c r="B56">
        <v>0.121</v>
      </c>
    </row>
    <row r="57" spans="1:2" ht="13.5">
      <c r="A57">
        <v>56</v>
      </c>
      <c r="B57">
        <v>0.121</v>
      </c>
    </row>
    <row r="58" spans="1:2" ht="13.5">
      <c r="A58">
        <v>57</v>
      </c>
      <c r="B58">
        <v>0.128</v>
      </c>
    </row>
    <row r="59" spans="1:2" ht="13.5">
      <c r="A59">
        <v>58</v>
      </c>
      <c r="B59">
        <v>0.128</v>
      </c>
    </row>
    <row r="60" spans="1:2" ht="13.5">
      <c r="A60">
        <v>59</v>
      </c>
      <c r="B60">
        <v>0.128</v>
      </c>
    </row>
    <row r="61" spans="1:2" ht="13.5">
      <c r="A61">
        <v>60</v>
      </c>
      <c r="B61">
        <v>0.128</v>
      </c>
    </row>
    <row r="62" spans="1:2" ht="13.5">
      <c r="A62">
        <v>61</v>
      </c>
      <c r="B62">
        <v>0.121</v>
      </c>
    </row>
    <row r="63" spans="1:2" ht="13.5">
      <c r="A63">
        <v>62</v>
      </c>
      <c r="B63">
        <v>0.14</v>
      </c>
    </row>
    <row r="64" spans="1:2" ht="13.5">
      <c r="A64">
        <v>63</v>
      </c>
      <c r="B64">
        <v>0.14</v>
      </c>
    </row>
    <row r="65" spans="1:2" ht="13.5">
      <c r="A65">
        <v>64</v>
      </c>
      <c r="B65">
        <v>0.134</v>
      </c>
    </row>
    <row r="66" spans="1:2" ht="13.5">
      <c r="A66">
        <v>65</v>
      </c>
      <c r="B66">
        <v>0.128</v>
      </c>
    </row>
    <row r="67" spans="1:2" ht="13.5">
      <c r="A67">
        <v>66</v>
      </c>
      <c r="B67">
        <v>0.14</v>
      </c>
    </row>
    <row r="68" spans="1:2" ht="13.5">
      <c r="A68">
        <v>67</v>
      </c>
      <c r="B68">
        <v>0.134</v>
      </c>
    </row>
    <row r="69" spans="1:2" ht="13.5">
      <c r="A69">
        <v>68</v>
      </c>
      <c r="B69">
        <v>0.14</v>
      </c>
    </row>
    <row r="70" spans="1:2" ht="13.5">
      <c r="A70">
        <v>69</v>
      </c>
      <c r="B70">
        <v>0.134</v>
      </c>
    </row>
    <row r="71" spans="1:2" ht="13.5">
      <c r="A71">
        <v>70</v>
      </c>
      <c r="B71">
        <v>0.14</v>
      </c>
    </row>
    <row r="72" spans="1:2" ht="13.5">
      <c r="A72">
        <v>71</v>
      </c>
      <c r="B72">
        <v>0.134</v>
      </c>
    </row>
    <row r="73" spans="1:2" ht="13.5">
      <c r="A73">
        <v>72</v>
      </c>
      <c r="B73">
        <v>0.134</v>
      </c>
    </row>
    <row r="74" spans="1:2" ht="13.5">
      <c r="A74">
        <v>73</v>
      </c>
      <c r="B74">
        <v>0.121</v>
      </c>
    </row>
    <row r="75" spans="1:2" ht="13.5">
      <c r="A75">
        <v>74</v>
      </c>
      <c r="B75">
        <v>0.121</v>
      </c>
    </row>
    <row r="76" spans="1:2" ht="13.5">
      <c r="A76">
        <v>75</v>
      </c>
      <c r="B76">
        <v>0.128</v>
      </c>
    </row>
    <row r="77" spans="1:2" ht="13.5">
      <c r="A77">
        <v>76</v>
      </c>
      <c r="B77">
        <v>0.115</v>
      </c>
    </row>
    <row r="78" spans="1:2" ht="13.5">
      <c r="A78">
        <v>77</v>
      </c>
      <c r="B78">
        <v>0.115</v>
      </c>
    </row>
    <row r="79" spans="1:2" ht="13.5">
      <c r="A79">
        <v>78</v>
      </c>
      <c r="B79">
        <v>0.134</v>
      </c>
    </row>
    <row r="80" spans="1:2" ht="13.5">
      <c r="A80">
        <v>79</v>
      </c>
      <c r="B80">
        <v>0.128</v>
      </c>
    </row>
    <row r="81" spans="1:2" ht="13.5">
      <c r="A81">
        <v>80</v>
      </c>
      <c r="B81">
        <v>0.134</v>
      </c>
    </row>
    <row r="82" spans="1:2" ht="13.5">
      <c r="A82">
        <v>81</v>
      </c>
      <c r="B82">
        <v>0.128</v>
      </c>
    </row>
    <row r="83" spans="1:2" ht="13.5">
      <c r="A83">
        <v>82</v>
      </c>
      <c r="B83">
        <v>0.128</v>
      </c>
    </row>
    <row r="84" spans="1:2" ht="13.5">
      <c r="A84">
        <v>83</v>
      </c>
      <c r="B84">
        <v>0.14</v>
      </c>
    </row>
    <row r="85" spans="1:2" ht="13.5">
      <c r="A85">
        <v>84</v>
      </c>
      <c r="B85">
        <v>0.14</v>
      </c>
    </row>
    <row r="86" spans="1:2" ht="13.5">
      <c r="A86">
        <v>85</v>
      </c>
      <c r="B86">
        <v>0.14</v>
      </c>
    </row>
    <row r="87" spans="1:2" ht="13.5">
      <c r="A87">
        <v>86</v>
      </c>
      <c r="B87">
        <v>0.14</v>
      </c>
    </row>
    <row r="88" spans="1:2" ht="13.5">
      <c r="A88">
        <v>87</v>
      </c>
      <c r="B88">
        <v>0.147</v>
      </c>
    </row>
    <row r="89" spans="1:2" ht="13.5">
      <c r="A89">
        <v>88</v>
      </c>
      <c r="B89">
        <v>0.147</v>
      </c>
    </row>
    <row r="90" spans="1:2" ht="13.5">
      <c r="A90">
        <v>89</v>
      </c>
      <c r="B90">
        <v>0.147</v>
      </c>
    </row>
    <row r="91" spans="1:2" ht="13.5">
      <c r="A91">
        <v>90</v>
      </c>
      <c r="B91">
        <v>0.147</v>
      </c>
    </row>
    <row r="92" spans="1:2" ht="13.5">
      <c r="A92">
        <v>91</v>
      </c>
      <c r="B92">
        <v>0.14</v>
      </c>
    </row>
    <row r="93" spans="1:2" ht="13.5">
      <c r="A93">
        <v>92</v>
      </c>
      <c r="B93">
        <v>0.147</v>
      </c>
    </row>
    <row r="94" spans="1:2" ht="13.5">
      <c r="A94">
        <v>93</v>
      </c>
      <c r="B94">
        <v>0.14</v>
      </c>
    </row>
    <row r="95" spans="1:2" ht="13.5">
      <c r="A95">
        <v>94</v>
      </c>
      <c r="B95">
        <v>0.153</v>
      </c>
    </row>
    <row r="96" spans="1:2" ht="13.5">
      <c r="A96">
        <v>95</v>
      </c>
      <c r="B96">
        <v>0.147</v>
      </c>
    </row>
    <row r="97" spans="1:2" ht="13.5">
      <c r="A97">
        <v>96</v>
      </c>
      <c r="B97">
        <v>0.147</v>
      </c>
    </row>
    <row r="98" spans="1:2" ht="13.5">
      <c r="A98">
        <v>97</v>
      </c>
      <c r="B98">
        <v>0.14</v>
      </c>
    </row>
    <row r="99" spans="1:2" ht="13.5">
      <c r="A99">
        <v>98</v>
      </c>
      <c r="B99">
        <v>0.147</v>
      </c>
    </row>
    <row r="100" spans="1:2" ht="13.5">
      <c r="A100">
        <v>99</v>
      </c>
      <c r="B100">
        <v>0.16</v>
      </c>
    </row>
    <row r="101" spans="1:2" ht="13.5">
      <c r="A101">
        <v>100</v>
      </c>
      <c r="B101">
        <v>0.147</v>
      </c>
    </row>
    <row r="102" spans="1:2" ht="13.5">
      <c r="A102">
        <v>101</v>
      </c>
      <c r="B102">
        <v>0.147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1">
      <selection activeCell="K9" sqref="K9"/>
    </sheetView>
  </sheetViews>
  <sheetFormatPr defaultColWidth="9.00390625" defaultRowHeight="13.5"/>
  <sheetData>
    <row r="1" spans="1:2" ht="13.5">
      <c r="A1" t="s">
        <v>35</v>
      </c>
      <c r="B1" t="s">
        <v>39</v>
      </c>
    </row>
    <row r="2" spans="1:2" ht="13.5">
      <c r="A2">
        <v>1</v>
      </c>
      <c r="B2">
        <v>-0.295</v>
      </c>
    </row>
    <row r="3" spans="1:2" ht="13.5">
      <c r="A3">
        <v>2</v>
      </c>
      <c r="B3">
        <v>-0.344</v>
      </c>
    </row>
    <row r="4" spans="1:2" ht="13.5">
      <c r="A4">
        <v>3</v>
      </c>
      <c r="B4">
        <v>-0.442</v>
      </c>
    </row>
    <row r="5" spans="1:2" ht="13.5">
      <c r="A5">
        <v>4</v>
      </c>
      <c r="B5">
        <v>-0.393</v>
      </c>
    </row>
    <row r="6" spans="1:2" ht="13.5">
      <c r="A6">
        <v>5</v>
      </c>
      <c r="B6">
        <v>-0.442</v>
      </c>
    </row>
    <row r="7" spans="1:2" ht="13.5">
      <c r="A7">
        <v>6</v>
      </c>
      <c r="B7">
        <v>-0.442</v>
      </c>
    </row>
    <row r="8" spans="1:2" ht="13.5">
      <c r="A8">
        <v>7</v>
      </c>
      <c r="B8">
        <v>-0.491</v>
      </c>
    </row>
    <row r="9" spans="1:2" ht="13.5">
      <c r="A9">
        <v>8</v>
      </c>
      <c r="B9">
        <v>-0.54</v>
      </c>
    </row>
    <row r="10" spans="1:2" ht="13.5">
      <c r="A10">
        <v>9</v>
      </c>
      <c r="B10">
        <v>-0.491</v>
      </c>
    </row>
    <row r="11" spans="1:2" ht="13.5">
      <c r="A11">
        <v>10</v>
      </c>
      <c r="B11">
        <v>-0.589</v>
      </c>
    </row>
    <row r="12" spans="1:2" ht="13.5">
      <c r="A12">
        <v>11</v>
      </c>
      <c r="B12">
        <v>-0.589</v>
      </c>
    </row>
    <row r="13" spans="1:2" ht="13.5">
      <c r="A13">
        <v>12</v>
      </c>
      <c r="B13">
        <v>-0.687</v>
      </c>
    </row>
    <row r="14" spans="1:2" ht="13.5">
      <c r="A14">
        <v>13</v>
      </c>
      <c r="B14">
        <v>-0.687</v>
      </c>
    </row>
    <row r="15" spans="1:2" ht="13.5">
      <c r="A15">
        <v>14</v>
      </c>
      <c r="B15">
        <v>-0.687</v>
      </c>
    </row>
    <row r="16" spans="1:2" ht="13.5">
      <c r="A16">
        <v>15</v>
      </c>
      <c r="B16">
        <v>-0.687</v>
      </c>
    </row>
    <row r="17" spans="1:2" ht="13.5">
      <c r="A17">
        <v>16</v>
      </c>
      <c r="B17">
        <v>-0.736</v>
      </c>
    </row>
    <row r="18" spans="1:2" ht="13.5">
      <c r="A18">
        <v>17</v>
      </c>
      <c r="B18">
        <v>-0.785</v>
      </c>
    </row>
    <row r="19" spans="1:2" ht="13.5">
      <c r="A19">
        <v>18</v>
      </c>
      <c r="B19">
        <v>-0.736</v>
      </c>
    </row>
    <row r="20" spans="1:2" ht="13.5">
      <c r="A20">
        <v>19</v>
      </c>
      <c r="B20">
        <v>-0.736</v>
      </c>
    </row>
    <row r="21" spans="1:2" ht="13.5">
      <c r="A21">
        <v>20</v>
      </c>
      <c r="B21">
        <v>-0.785</v>
      </c>
    </row>
    <row r="22" spans="1:2" ht="13.5">
      <c r="A22">
        <v>21</v>
      </c>
      <c r="B22">
        <v>-0.736</v>
      </c>
    </row>
    <row r="23" spans="1:2" ht="13.5">
      <c r="A23">
        <v>22</v>
      </c>
      <c r="B23">
        <v>-0.785</v>
      </c>
    </row>
    <row r="24" spans="1:2" ht="13.5">
      <c r="A24">
        <v>23</v>
      </c>
      <c r="B24">
        <v>-0.687</v>
      </c>
    </row>
    <row r="25" spans="1:2" ht="13.5">
      <c r="A25">
        <v>24</v>
      </c>
      <c r="B25">
        <v>-0.687</v>
      </c>
    </row>
    <row r="26" spans="1:2" ht="13.5">
      <c r="A26">
        <v>25</v>
      </c>
      <c r="B26">
        <v>-0.736</v>
      </c>
    </row>
    <row r="27" spans="1:2" ht="13.5">
      <c r="A27">
        <v>26</v>
      </c>
      <c r="B27">
        <v>-0.687</v>
      </c>
    </row>
    <row r="28" spans="1:2" ht="13.5">
      <c r="A28">
        <v>27</v>
      </c>
      <c r="B28">
        <v>-0.687</v>
      </c>
    </row>
    <row r="29" spans="1:2" ht="13.5">
      <c r="A29">
        <v>28</v>
      </c>
      <c r="B29">
        <v>-0.687</v>
      </c>
    </row>
    <row r="30" spans="1:2" ht="13.5">
      <c r="A30">
        <v>29</v>
      </c>
      <c r="B30">
        <v>-0.736</v>
      </c>
    </row>
    <row r="31" spans="1:2" ht="13.5">
      <c r="A31">
        <v>30</v>
      </c>
      <c r="B31">
        <v>-0.687</v>
      </c>
    </row>
    <row r="32" spans="1:2" ht="13.5">
      <c r="A32">
        <v>31</v>
      </c>
      <c r="B32">
        <v>-0.687</v>
      </c>
    </row>
    <row r="33" spans="1:2" ht="13.5">
      <c r="A33">
        <v>32</v>
      </c>
      <c r="B33">
        <v>-0.687</v>
      </c>
    </row>
    <row r="34" spans="1:2" ht="13.5">
      <c r="A34">
        <v>33</v>
      </c>
      <c r="B34">
        <v>-0.736</v>
      </c>
    </row>
    <row r="35" spans="1:2" ht="13.5">
      <c r="A35">
        <v>34</v>
      </c>
      <c r="B35">
        <v>-0.638</v>
      </c>
    </row>
    <row r="36" spans="1:2" ht="13.5">
      <c r="A36">
        <v>35</v>
      </c>
      <c r="B36">
        <v>-0.638</v>
      </c>
    </row>
    <row r="37" spans="1:2" ht="13.5">
      <c r="A37">
        <v>36</v>
      </c>
      <c r="B37">
        <v>-0.638</v>
      </c>
    </row>
    <row r="38" spans="1:2" ht="13.5">
      <c r="A38">
        <v>37</v>
      </c>
      <c r="B38">
        <v>-0.638</v>
      </c>
    </row>
    <row r="39" spans="1:2" ht="13.5">
      <c r="A39">
        <v>38</v>
      </c>
      <c r="B39">
        <v>-0.638</v>
      </c>
    </row>
    <row r="40" spans="1:2" ht="13.5">
      <c r="A40">
        <v>39</v>
      </c>
      <c r="B40">
        <v>-0.638</v>
      </c>
    </row>
    <row r="41" spans="1:2" ht="13.5">
      <c r="A41">
        <v>40</v>
      </c>
      <c r="B41">
        <v>-0.638</v>
      </c>
    </row>
    <row r="42" spans="1:2" ht="13.5">
      <c r="A42">
        <v>41</v>
      </c>
      <c r="B42">
        <v>-0.589</v>
      </c>
    </row>
    <row r="43" spans="1:2" ht="13.5">
      <c r="A43">
        <v>42</v>
      </c>
      <c r="B43">
        <v>-0.491</v>
      </c>
    </row>
    <row r="44" spans="1:2" ht="13.5">
      <c r="A44">
        <v>43</v>
      </c>
      <c r="B44">
        <v>-0.442</v>
      </c>
    </row>
    <row r="45" spans="1:2" ht="13.5">
      <c r="A45">
        <v>44</v>
      </c>
      <c r="B45">
        <v>-0.491</v>
      </c>
    </row>
    <row r="46" spans="1:2" ht="13.5">
      <c r="A46">
        <v>45</v>
      </c>
      <c r="B46">
        <v>-0.442</v>
      </c>
    </row>
    <row r="47" spans="1:2" ht="13.5">
      <c r="A47">
        <v>46</v>
      </c>
      <c r="B47">
        <v>-0.442</v>
      </c>
    </row>
    <row r="48" spans="1:2" ht="13.5">
      <c r="A48">
        <v>47</v>
      </c>
      <c r="B48">
        <v>-0.393</v>
      </c>
    </row>
    <row r="49" spans="1:2" ht="13.5">
      <c r="A49">
        <v>48</v>
      </c>
      <c r="B49">
        <v>-0.344</v>
      </c>
    </row>
    <row r="50" spans="1:2" ht="13.5">
      <c r="A50">
        <v>49</v>
      </c>
      <c r="B50">
        <v>-0.393</v>
      </c>
    </row>
    <row r="51" spans="1:2" ht="13.5">
      <c r="A51">
        <v>50</v>
      </c>
      <c r="B51">
        <v>-0.344</v>
      </c>
    </row>
    <row r="52" spans="1:2" ht="13.5">
      <c r="A52">
        <v>51</v>
      </c>
      <c r="B52">
        <v>-0.245</v>
      </c>
    </row>
    <row r="53" spans="1:2" ht="13.5">
      <c r="A53">
        <v>52</v>
      </c>
      <c r="B53">
        <v>-0.295</v>
      </c>
    </row>
    <row r="54" spans="1:2" ht="13.5">
      <c r="A54">
        <v>53</v>
      </c>
      <c r="B54">
        <v>-0.295</v>
      </c>
    </row>
    <row r="55" spans="1:2" ht="13.5">
      <c r="A55">
        <v>54</v>
      </c>
      <c r="B55">
        <v>-0.295</v>
      </c>
    </row>
    <row r="56" spans="1:2" ht="13.5">
      <c r="A56">
        <v>55</v>
      </c>
      <c r="B56">
        <v>-0.245</v>
      </c>
    </row>
    <row r="57" spans="1:2" ht="13.5">
      <c r="A57">
        <v>56</v>
      </c>
      <c r="B57">
        <v>-0.295</v>
      </c>
    </row>
    <row r="58" spans="1:2" ht="13.5">
      <c r="A58">
        <v>57</v>
      </c>
      <c r="B58">
        <v>-0.344</v>
      </c>
    </row>
    <row r="59" spans="1:2" ht="13.5">
      <c r="A59">
        <v>58</v>
      </c>
      <c r="B59">
        <v>-0.295</v>
      </c>
    </row>
    <row r="60" spans="1:2" ht="13.5">
      <c r="A60">
        <v>59</v>
      </c>
      <c r="B60">
        <v>-0.295</v>
      </c>
    </row>
    <row r="61" spans="1:2" ht="13.5">
      <c r="A61">
        <v>60</v>
      </c>
      <c r="B61">
        <v>-0.245</v>
      </c>
    </row>
    <row r="62" spans="1:2" ht="13.5">
      <c r="A62">
        <v>61</v>
      </c>
      <c r="B62">
        <v>-0.295</v>
      </c>
    </row>
    <row r="63" spans="1:2" ht="13.5">
      <c r="A63">
        <v>62</v>
      </c>
      <c r="B63">
        <v>-0.245</v>
      </c>
    </row>
    <row r="64" spans="1:2" ht="13.5">
      <c r="A64">
        <v>63</v>
      </c>
      <c r="B64">
        <v>-0.196</v>
      </c>
    </row>
    <row r="65" spans="1:2" ht="13.5">
      <c r="A65">
        <v>64</v>
      </c>
      <c r="B65">
        <v>-0.196</v>
      </c>
    </row>
    <row r="66" spans="1:2" ht="13.5">
      <c r="A66">
        <v>65</v>
      </c>
      <c r="B66">
        <v>-0.196</v>
      </c>
    </row>
    <row r="67" spans="1:2" ht="13.5">
      <c r="A67">
        <v>66</v>
      </c>
      <c r="B67">
        <v>-0.196</v>
      </c>
    </row>
    <row r="68" spans="1:2" ht="13.5">
      <c r="A68">
        <v>67</v>
      </c>
      <c r="B68">
        <v>-0.196</v>
      </c>
    </row>
    <row r="69" spans="1:2" ht="13.5">
      <c r="A69">
        <v>68</v>
      </c>
      <c r="B69">
        <v>-0.245</v>
      </c>
    </row>
    <row r="70" spans="1:2" ht="13.5">
      <c r="A70">
        <v>69</v>
      </c>
      <c r="B70">
        <v>-0.196</v>
      </c>
    </row>
    <row r="71" spans="1:2" ht="13.5">
      <c r="A71">
        <v>70</v>
      </c>
      <c r="B71">
        <v>-0.295</v>
      </c>
    </row>
    <row r="72" spans="1:2" ht="13.5">
      <c r="A72">
        <v>71</v>
      </c>
      <c r="B72">
        <v>-0.245</v>
      </c>
    </row>
    <row r="73" spans="1:2" ht="13.5">
      <c r="A73">
        <v>72</v>
      </c>
      <c r="B73">
        <v>-0.295</v>
      </c>
    </row>
    <row r="74" spans="1:2" ht="13.5">
      <c r="A74">
        <v>73</v>
      </c>
      <c r="B74">
        <v>-0.196</v>
      </c>
    </row>
    <row r="75" spans="1:2" ht="13.5">
      <c r="A75">
        <v>74</v>
      </c>
      <c r="B75">
        <v>-0.196</v>
      </c>
    </row>
    <row r="76" spans="1:2" ht="13.5">
      <c r="A76">
        <v>75</v>
      </c>
      <c r="B76">
        <v>-0.147</v>
      </c>
    </row>
    <row r="77" spans="1:2" ht="13.5">
      <c r="A77">
        <v>76</v>
      </c>
      <c r="B77">
        <v>-0.049</v>
      </c>
    </row>
    <row r="78" spans="1:2" ht="13.5">
      <c r="A78">
        <v>77</v>
      </c>
      <c r="B78">
        <v>-0.049</v>
      </c>
    </row>
    <row r="79" spans="1:2" ht="13.5">
      <c r="A79">
        <v>78</v>
      </c>
      <c r="B79">
        <v>-0.049</v>
      </c>
    </row>
    <row r="80" spans="1:2" ht="13.5">
      <c r="A80">
        <v>79</v>
      </c>
      <c r="B80">
        <v>0</v>
      </c>
    </row>
    <row r="81" spans="1:2" ht="13.5">
      <c r="A81">
        <v>80</v>
      </c>
      <c r="B81">
        <v>0</v>
      </c>
    </row>
    <row r="82" spans="1:2" ht="13.5">
      <c r="A82">
        <v>81</v>
      </c>
      <c r="B82">
        <v>-0.049</v>
      </c>
    </row>
    <row r="83" spans="1:2" ht="13.5">
      <c r="A83">
        <v>82</v>
      </c>
      <c r="B83">
        <v>0</v>
      </c>
    </row>
    <row r="84" spans="1:2" ht="13.5">
      <c r="A84">
        <v>83</v>
      </c>
      <c r="B84">
        <v>-0.049</v>
      </c>
    </row>
    <row r="85" spans="1:2" ht="13.5">
      <c r="A85">
        <v>84</v>
      </c>
      <c r="B85">
        <v>0</v>
      </c>
    </row>
    <row r="86" spans="1:2" ht="13.5">
      <c r="A86">
        <v>85</v>
      </c>
      <c r="B86">
        <v>0</v>
      </c>
    </row>
    <row r="87" spans="1:2" ht="13.5">
      <c r="A87">
        <v>86</v>
      </c>
      <c r="B87">
        <v>0</v>
      </c>
    </row>
    <row r="88" spans="1:2" ht="13.5">
      <c r="A88">
        <v>87</v>
      </c>
      <c r="B88">
        <v>0</v>
      </c>
    </row>
    <row r="89" spans="1:2" ht="13.5">
      <c r="A89">
        <v>88</v>
      </c>
      <c r="B89">
        <v>0</v>
      </c>
    </row>
    <row r="90" spans="1:2" ht="13.5">
      <c r="A90">
        <v>89</v>
      </c>
      <c r="B90">
        <v>-0.049</v>
      </c>
    </row>
    <row r="91" spans="1:2" ht="13.5">
      <c r="A91">
        <v>90</v>
      </c>
      <c r="B91">
        <v>-0.049</v>
      </c>
    </row>
    <row r="92" spans="1:2" ht="13.5">
      <c r="A92">
        <v>91</v>
      </c>
      <c r="B92">
        <v>-0.049</v>
      </c>
    </row>
    <row r="93" spans="1:2" ht="13.5">
      <c r="A93">
        <v>92</v>
      </c>
      <c r="B93">
        <v>-0.147</v>
      </c>
    </row>
    <row r="94" spans="1:2" ht="13.5">
      <c r="A94">
        <v>93</v>
      </c>
      <c r="B94">
        <v>-0.147</v>
      </c>
    </row>
    <row r="95" spans="1:2" ht="13.5">
      <c r="A95">
        <v>94</v>
      </c>
      <c r="B95">
        <v>-0.196</v>
      </c>
    </row>
    <row r="96" spans="1:2" ht="13.5">
      <c r="A96">
        <v>95</v>
      </c>
      <c r="B96">
        <v>-0.245</v>
      </c>
    </row>
    <row r="97" spans="1:2" ht="13.5">
      <c r="A97">
        <v>96</v>
      </c>
      <c r="B97">
        <v>-0.295</v>
      </c>
    </row>
    <row r="98" spans="1:2" ht="13.5">
      <c r="A98">
        <v>97</v>
      </c>
      <c r="B98">
        <v>-0.245</v>
      </c>
    </row>
    <row r="99" spans="1:2" ht="13.5">
      <c r="A99">
        <v>98</v>
      </c>
      <c r="B99">
        <v>-0.196</v>
      </c>
    </row>
    <row r="100" spans="1:2" ht="13.5">
      <c r="A100">
        <v>99</v>
      </c>
      <c r="B100">
        <v>-0.196</v>
      </c>
    </row>
    <row r="101" spans="1:2" ht="13.5">
      <c r="A101">
        <v>100</v>
      </c>
      <c r="B101">
        <v>-0.147</v>
      </c>
    </row>
    <row r="102" spans="1:2" ht="13.5">
      <c r="A102">
        <v>101</v>
      </c>
      <c r="B102">
        <v>-0.196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76">
      <selection activeCell="B102" sqref="B102"/>
    </sheetView>
  </sheetViews>
  <sheetFormatPr defaultColWidth="9.00390625" defaultRowHeight="13.5"/>
  <sheetData>
    <row r="1" spans="1:3" ht="13.5">
      <c r="A1" t="s">
        <v>53</v>
      </c>
      <c r="B1" t="s">
        <v>39</v>
      </c>
      <c r="C1" t="s">
        <v>39</v>
      </c>
    </row>
    <row r="2" spans="1:3" ht="13.5">
      <c r="A2">
        <v>1</v>
      </c>
      <c r="B2">
        <v>0.295</v>
      </c>
      <c r="C2">
        <f>B2</f>
        <v>0.295</v>
      </c>
    </row>
    <row r="3" spans="1:3" ht="13.5">
      <c r="A3">
        <v>2</v>
      </c>
      <c r="B3">
        <v>0.344</v>
      </c>
      <c r="C3">
        <f aca="true" t="shared" si="0" ref="C3:C25">B3</f>
        <v>0.344</v>
      </c>
    </row>
    <row r="4" spans="1:3" ht="13.5">
      <c r="A4">
        <v>3</v>
      </c>
      <c r="B4">
        <v>0.442</v>
      </c>
      <c r="C4">
        <f t="shared" si="0"/>
        <v>0.442</v>
      </c>
    </row>
    <row r="5" spans="1:3" ht="13.5">
      <c r="A5">
        <v>4</v>
      </c>
      <c r="B5">
        <v>0.491</v>
      </c>
      <c r="C5">
        <f t="shared" si="0"/>
        <v>0.491</v>
      </c>
    </row>
    <row r="6" spans="1:3" ht="13.5">
      <c r="A6">
        <v>5</v>
      </c>
      <c r="B6">
        <v>0.491</v>
      </c>
      <c r="C6">
        <f t="shared" si="0"/>
        <v>0.491</v>
      </c>
    </row>
    <row r="7" spans="1:3" ht="13.5">
      <c r="A7">
        <v>6</v>
      </c>
      <c r="B7">
        <v>0.491</v>
      </c>
      <c r="C7">
        <f t="shared" si="0"/>
        <v>0.491</v>
      </c>
    </row>
    <row r="8" spans="1:3" ht="13.5">
      <c r="A8">
        <v>7</v>
      </c>
      <c r="B8">
        <v>0.54</v>
      </c>
      <c r="C8">
        <f t="shared" si="0"/>
        <v>0.54</v>
      </c>
    </row>
    <row r="9" spans="1:3" ht="13.5">
      <c r="A9">
        <v>8</v>
      </c>
      <c r="B9">
        <v>0.638</v>
      </c>
      <c r="C9">
        <f t="shared" si="0"/>
        <v>0.638</v>
      </c>
    </row>
    <row r="10" spans="1:3" ht="13.5">
      <c r="A10">
        <v>9</v>
      </c>
      <c r="B10">
        <v>0.687</v>
      </c>
      <c r="C10">
        <f t="shared" si="0"/>
        <v>0.687</v>
      </c>
    </row>
    <row r="11" spans="1:3" ht="13.5">
      <c r="A11">
        <v>10</v>
      </c>
      <c r="B11">
        <v>0.687</v>
      </c>
      <c r="C11">
        <f t="shared" si="0"/>
        <v>0.687</v>
      </c>
    </row>
    <row r="12" spans="1:3" ht="13.5">
      <c r="A12">
        <v>11</v>
      </c>
      <c r="B12">
        <v>0.687</v>
      </c>
      <c r="C12">
        <f t="shared" si="0"/>
        <v>0.687</v>
      </c>
    </row>
    <row r="13" spans="1:3" ht="13.5">
      <c r="A13">
        <v>12</v>
      </c>
      <c r="B13">
        <v>0.785</v>
      </c>
      <c r="C13">
        <f t="shared" si="0"/>
        <v>0.785</v>
      </c>
    </row>
    <row r="14" spans="1:3" ht="13.5">
      <c r="A14">
        <v>13</v>
      </c>
      <c r="B14">
        <v>0.785</v>
      </c>
      <c r="C14">
        <f t="shared" si="0"/>
        <v>0.785</v>
      </c>
    </row>
    <row r="15" spans="1:3" ht="13.5">
      <c r="A15">
        <v>14</v>
      </c>
      <c r="B15">
        <v>0.834</v>
      </c>
      <c r="C15">
        <f t="shared" si="0"/>
        <v>0.834</v>
      </c>
    </row>
    <row r="16" spans="1:3" ht="13.5">
      <c r="A16">
        <v>15</v>
      </c>
      <c r="B16">
        <v>0.785</v>
      </c>
      <c r="C16">
        <f t="shared" si="0"/>
        <v>0.785</v>
      </c>
    </row>
    <row r="17" spans="1:3" ht="13.5">
      <c r="A17">
        <v>16</v>
      </c>
      <c r="B17">
        <v>0.785</v>
      </c>
      <c r="C17">
        <f t="shared" si="0"/>
        <v>0.785</v>
      </c>
    </row>
    <row r="18" spans="1:3" ht="13.5">
      <c r="A18">
        <v>17</v>
      </c>
      <c r="B18">
        <v>0.785</v>
      </c>
      <c r="C18">
        <f t="shared" si="0"/>
        <v>0.785</v>
      </c>
    </row>
    <row r="19" spans="1:3" ht="13.5">
      <c r="A19">
        <v>18</v>
      </c>
      <c r="B19">
        <v>0.834</v>
      </c>
      <c r="C19">
        <f t="shared" si="0"/>
        <v>0.834</v>
      </c>
    </row>
    <row r="20" spans="1:3" ht="13.5">
      <c r="A20">
        <v>19</v>
      </c>
      <c r="B20">
        <v>0.785</v>
      </c>
      <c r="C20">
        <f t="shared" si="0"/>
        <v>0.785</v>
      </c>
    </row>
    <row r="21" spans="1:3" ht="13.5">
      <c r="A21">
        <v>20</v>
      </c>
      <c r="B21">
        <v>0.736</v>
      </c>
      <c r="C21">
        <f t="shared" si="0"/>
        <v>0.736</v>
      </c>
    </row>
    <row r="22" spans="1:3" ht="13.5">
      <c r="A22">
        <v>21</v>
      </c>
      <c r="B22">
        <v>0.736</v>
      </c>
      <c r="C22">
        <f t="shared" si="0"/>
        <v>0.736</v>
      </c>
    </row>
    <row r="23" spans="1:3" ht="13.5">
      <c r="A23">
        <v>22</v>
      </c>
      <c r="B23">
        <v>0.785</v>
      </c>
      <c r="C23">
        <f t="shared" si="0"/>
        <v>0.785</v>
      </c>
    </row>
    <row r="24" spans="1:3" ht="13.5">
      <c r="A24">
        <v>23</v>
      </c>
      <c r="B24">
        <v>0.785</v>
      </c>
      <c r="C24">
        <f t="shared" si="0"/>
        <v>0.785</v>
      </c>
    </row>
    <row r="25" spans="1:3" ht="13.5">
      <c r="A25">
        <v>24</v>
      </c>
      <c r="B25">
        <v>0.834</v>
      </c>
      <c r="C25">
        <f t="shared" si="0"/>
        <v>0.834</v>
      </c>
    </row>
    <row r="26" spans="1:2" ht="13.5">
      <c r="A26">
        <v>25</v>
      </c>
      <c r="B26">
        <v>0.785</v>
      </c>
    </row>
    <row r="27" spans="1:2" ht="13.5">
      <c r="A27">
        <v>26</v>
      </c>
      <c r="B27">
        <v>0.834</v>
      </c>
    </row>
    <row r="28" spans="1:2" ht="13.5">
      <c r="A28">
        <v>27</v>
      </c>
      <c r="B28">
        <v>0.834</v>
      </c>
    </row>
    <row r="29" spans="1:2" ht="13.5">
      <c r="A29">
        <v>28</v>
      </c>
      <c r="B29">
        <v>0.736</v>
      </c>
    </row>
    <row r="30" spans="1:2" ht="13.5">
      <c r="A30">
        <v>29</v>
      </c>
      <c r="B30">
        <v>0.834</v>
      </c>
    </row>
    <row r="31" spans="1:2" ht="13.5">
      <c r="A31">
        <v>30</v>
      </c>
      <c r="B31">
        <v>0.785</v>
      </c>
    </row>
    <row r="32" spans="1:2" ht="13.5">
      <c r="A32">
        <v>31</v>
      </c>
      <c r="B32">
        <v>0.736</v>
      </c>
    </row>
    <row r="33" spans="1:2" ht="13.5">
      <c r="A33">
        <v>32</v>
      </c>
      <c r="B33">
        <v>0.785</v>
      </c>
    </row>
    <row r="34" spans="1:2" ht="13.5">
      <c r="A34">
        <v>33</v>
      </c>
      <c r="B34">
        <v>0.785</v>
      </c>
    </row>
    <row r="35" spans="1:2" ht="13.5">
      <c r="A35">
        <v>34</v>
      </c>
      <c r="B35">
        <v>0.785</v>
      </c>
    </row>
    <row r="36" spans="1:2" ht="13.5">
      <c r="A36">
        <v>35</v>
      </c>
      <c r="B36">
        <v>0.785</v>
      </c>
    </row>
    <row r="37" spans="1:2" ht="13.5">
      <c r="A37">
        <v>36</v>
      </c>
      <c r="B37">
        <v>0.785</v>
      </c>
    </row>
    <row r="38" spans="1:2" ht="13.5">
      <c r="A38">
        <v>37</v>
      </c>
      <c r="B38">
        <v>0.785</v>
      </c>
    </row>
    <row r="39" spans="1:2" ht="13.5">
      <c r="A39">
        <v>38</v>
      </c>
      <c r="B39">
        <v>0.834</v>
      </c>
    </row>
    <row r="40" spans="1:2" ht="13.5">
      <c r="A40">
        <v>39</v>
      </c>
      <c r="B40">
        <v>0.834</v>
      </c>
    </row>
    <row r="41" spans="1:2" ht="13.5">
      <c r="A41">
        <v>40</v>
      </c>
      <c r="B41">
        <v>0.834</v>
      </c>
    </row>
    <row r="42" spans="1:2" ht="13.5">
      <c r="A42">
        <v>41</v>
      </c>
      <c r="B42">
        <v>0.785</v>
      </c>
    </row>
    <row r="43" spans="1:2" ht="13.5">
      <c r="A43">
        <v>42</v>
      </c>
      <c r="B43">
        <v>0.785</v>
      </c>
    </row>
    <row r="44" spans="1:2" ht="13.5">
      <c r="A44">
        <v>43</v>
      </c>
      <c r="B44">
        <v>0.736</v>
      </c>
    </row>
    <row r="45" spans="1:2" ht="13.5">
      <c r="A45">
        <v>44</v>
      </c>
      <c r="B45">
        <v>0.736</v>
      </c>
    </row>
    <row r="46" spans="1:2" ht="13.5">
      <c r="A46">
        <v>45</v>
      </c>
      <c r="B46">
        <v>0.736</v>
      </c>
    </row>
    <row r="47" spans="1:2" ht="13.5">
      <c r="A47">
        <v>46</v>
      </c>
      <c r="B47">
        <v>0.736</v>
      </c>
    </row>
    <row r="48" spans="1:2" ht="13.5">
      <c r="A48">
        <v>47</v>
      </c>
      <c r="B48">
        <v>0.736</v>
      </c>
    </row>
    <row r="49" spans="1:2" ht="13.5">
      <c r="A49">
        <v>48</v>
      </c>
      <c r="B49">
        <v>0.687</v>
      </c>
    </row>
    <row r="50" spans="1:2" ht="13.5">
      <c r="A50">
        <v>49</v>
      </c>
      <c r="B50">
        <v>0.785</v>
      </c>
    </row>
    <row r="51" spans="1:2" ht="13.5">
      <c r="A51">
        <v>50</v>
      </c>
      <c r="B51">
        <v>0.785</v>
      </c>
    </row>
    <row r="52" spans="1:2" ht="13.5">
      <c r="A52">
        <v>51</v>
      </c>
      <c r="B52">
        <v>0.834</v>
      </c>
    </row>
    <row r="53" spans="1:2" ht="13.5">
      <c r="A53">
        <v>52</v>
      </c>
      <c r="B53">
        <v>0.834</v>
      </c>
    </row>
    <row r="54" spans="1:2" ht="13.5">
      <c r="A54">
        <v>53</v>
      </c>
      <c r="B54">
        <v>0.785</v>
      </c>
    </row>
    <row r="55" spans="1:2" ht="13.5">
      <c r="A55">
        <v>54</v>
      </c>
      <c r="B55">
        <v>0.785</v>
      </c>
    </row>
    <row r="56" spans="1:2" ht="13.5">
      <c r="A56">
        <v>55</v>
      </c>
      <c r="B56">
        <v>0.785</v>
      </c>
    </row>
    <row r="57" spans="1:2" ht="13.5">
      <c r="A57">
        <v>56</v>
      </c>
      <c r="B57">
        <v>0.736</v>
      </c>
    </row>
    <row r="58" spans="1:2" ht="13.5">
      <c r="A58">
        <v>57</v>
      </c>
      <c r="B58">
        <v>0.736</v>
      </c>
    </row>
    <row r="59" spans="1:2" ht="13.5">
      <c r="A59">
        <v>58</v>
      </c>
      <c r="B59">
        <v>0.785</v>
      </c>
    </row>
    <row r="60" spans="1:2" ht="13.5">
      <c r="A60">
        <v>59</v>
      </c>
      <c r="B60">
        <v>0.736</v>
      </c>
    </row>
    <row r="61" spans="1:2" ht="13.5">
      <c r="A61">
        <v>60</v>
      </c>
      <c r="B61">
        <v>0.785</v>
      </c>
    </row>
    <row r="62" spans="1:2" ht="13.5">
      <c r="A62">
        <v>61</v>
      </c>
      <c r="B62">
        <v>0.736</v>
      </c>
    </row>
    <row r="63" spans="1:2" ht="13.5">
      <c r="A63">
        <v>62</v>
      </c>
      <c r="B63">
        <v>0.785</v>
      </c>
    </row>
    <row r="64" spans="1:2" ht="13.5">
      <c r="A64">
        <v>63</v>
      </c>
      <c r="B64">
        <v>0.736</v>
      </c>
    </row>
    <row r="65" spans="1:2" ht="13.5">
      <c r="A65">
        <v>64</v>
      </c>
      <c r="B65">
        <v>0.785</v>
      </c>
    </row>
    <row r="66" spans="1:2" ht="13.5">
      <c r="A66">
        <v>65</v>
      </c>
      <c r="B66">
        <v>0.785</v>
      </c>
    </row>
    <row r="67" spans="1:2" ht="13.5">
      <c r="A67">
        <v>66</v>
      </c>
      <c r="B67">
        <v>0.785</v>
      </c>
    </row>
    <row r="68" spans="1:2" ht="13.5">
      <c r="A68">
        <v>67</v>
      </c>
      <c r="B68">
        <v>0.834</v>
      </c>
    </row>
    <row r="69" spans="1:2" ht="13.5">
      <c r="A69">
        <v>68</v>
      </c>
      <c r="B69">
        <v>0.834</v>
      </c>
    </row>
    <row r="70" spans="1:2" ht="13.5">
      <c r="A70">
        <v>69</v>
      </c>
      <c r="B70">
        <v>0.884</v>
      </c>
    </row>
    <row r="71" spans="1:2" ht="13.5">
      <c r="A71">
        <v>70</v>
      </c>
      <c r="B71">
        <v>0.834</v>
      </c>
    </row>
    <row r="72" spans="1:2" ht="13.5">
      <c r="A72">
        <v>71</v>
      </c>
      <c r="B72">
        <v>0.834</v>
      </c>
    </row>
    <row r="73" spans="1:2" ht="13.5">
      <c r="A73">
        <v>72</v>
      </c>
      <c r="B73">
        <v>0.834</v>
      </c>
    </row>
    <row r="74" spans="1:2" ht="13.5">
      <c r="A74">
        <v>73</v>
      </c>
      <c r="B74">
        <v>0.884</v>
      </c>
    </row>
    <row r="75" spans="1:2" ht="13.5">
      <c r="A75">
        <v>74</v>
      </c>
      <c r="B75">
        <v>0.834</v>
      </c>
    </row>
    <row r="76" spans="1:2" ht="13.5">
      <c r="A76">
        <v>75</v>
      </c>
      <c r="B76">
        <v>0.834</v>
      </c>
    </row>
    <row r="77" spans="1:2" ht="13.5">
      <c r="A77">
        <v>76</v>
      </c>
      <c r="B77">
        <v>0.834</v>
      </c>
    </row>
    <row r="78" spans="1:2" ht="13.5">
      <c r="A78">
        <v>77</v>
      </c>
      <c r="B78">
        <v>0.834</v>
      </c>
    </row>
    <row r="79" spans="1:2" ht="13.5">
      <c r="A79">
        <v>78</v>
      </c>
      <c r="B79">
        <v>0.884</v>
      </c>
    </row>
    <row r="80" spans="1:2" ht="13.5">
      <c r="A80">
        <v>79</v>
      </c>
      <c r="B80">
        <v>0.884</v>
      </c>
    </row>
    <row r="81" spans="1:2" ht="13.5">
      <c r="A81">
        <v>80</v>
      </c>
      <c r="B81">
        <v>0.933</v>
      </c>
    </row>
    <row r="82" spans="1:2" ht="13.5">
      <c r="A82">
        <v>81</v>
      </c>
      <c r="B82">
        <v>0.982</v>
      </c>
    </row>
    <row r="83" spans="1:2" ht="13.5">
      <c r="A83">
        <v>82</v>
      </c>
      <c r="B83">
        <v>0.933</v>
      </c>
    </row>
    <row r="84" spans="1:2" ht="13.5">
      <c r="A84">
        <v>83</v>
      </c>
      <c r="B84">
        <v>0.933</v>
      </c>
    </row>
    <row r="85" spans="1:2" ht="13.5">
      <c r="A85">
        <v>84</v>
      </c>
      <c r="B85">
        <v>0.884</v>
      </c>
    </row>
    <row r="86" spans="1:2" ht="13.5">
      <c r="A86">
        <v>85</v>
      </c>
      <c r="B86">
        <v>0.884</v>
      </c>
    </row>
    <row r="87" spans="1:2" ht="13.5">
      <c r="A87">
        <v>86</v>
      </c>
      <c r="B87">
        <v>0.834</v>
      </c>
    </row>
    <row r="88" spans="1:2" ht="13.5">
      <c r="A88">
        <v>87</v>
      </c>
      <c r="B88">
        <v>0.884</v>
      </c>
    </row>
    <row r="89" spans="1:2" ht="13.5">
      <c r="A89">
        <v>88</v>
      </c>
      <c r="B89">
        <v>0.785</v>
      </c>
    </row>
    <row r="90" spans="1:2" ht="13.5">
      <c r="A90">
        <v>89</v>
      </c>
      <c r="B90">
        <v>0.785</v>
      </c>
    </row>
    <row r="91" spans="1:2" ht="13.5">
      <c r="A91">
        <v>90</v>
      </c>
      <c r="B91">
        <v>0.736</v>
      </c>
    </row>
    <row r="92" spans="1:2" ht="13.5">
      <c r="A92">
        <v>91</v>
      </c>
      <c r="B92">
        <v>0.834</v>
      </c>
    </row>
    <row r="93" spans="1:2" ht="13.5">
      <c r="A93">
        <v>92</v>
      </c>
      <c r="B93">
        <v>0.834</v>
      </c>
    </row>
    <row r="94" spans="1:2" ht="13.5">
      <c r="A94">
        <v>93</v>
      </c>
      <c r="B94">
        <v>0.785</v>
      </c>
    </row>
    <row r="95" spans="1:2" ht="13.5">
      <c r="A95">
        <v>94</v>
      </c>
      <c r="B95">
        <v>0.884</v>
      </c>
    </row>
    <row r="96" spans="1:2" ht="13.5">
      <c r="A96">
        <v>95</v>
      </c>
      <c r="B96">
        <v>0.933</v>
      </c>
    </row>
    <row r="97" spans="1:2" ht="13.5">
      <c r="A97">
        <v>96</v>
      </c>
      <c r="B97">
        <v>0.884</v>
      </c>
    </row>
    <row r="98" spans="1:2" ht="13.5">
      <c r="A98">
        <v>97</v>
      </c>
      <c r="B98">
        <v>0.933</v>
      </c>
    </row>
    <row r="99" spans="1:2" ht="13.5">
      <c r="A99">
        <v>98</v>
      </c>
      <c r="B99">
        <v>0.884</v>
      </c>
    </row>
    <row r="100" spans="1:2" ht="13.5">
      <c r="A100">
        <v>99</v>
      </c>
      <c r="B100">
        <v>0.884</v>
      </c>
    </row>
    <row r="101" spans="1:2" ht="13.5">
      <c r="A101">
        <v>100</v>
      </c>
      <c r="B101">
        <v>0.884</v>
      </c>
    </row>
    <row r="102" spans="1:2" ht="13.5">
      <c r="A102">
        <v>101</v>
      </c>
      <c r="B102">
        <v>0.884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沼津高専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atsushi</cp:lastModifiedBy>
  <cp:lastPrinted>2008-12-16T03:53:49Z</cp:lastPrinted>
  <dcterms:created xsi:type="dcterms:W3CDTF">2008-12-15T10:07:08Z</dcterms:created>
  <dcterms:modified xsi:type="dcterms:W3CDTF">2009-01-28T07:58:36Z</dcterms:modified>
  <cp:category/>
  <cp:version/>
  <cp:contentType/>
  <cp:contentStatus/>
</cp:coreProperties>
</file>